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320" windowHeight="12075" activeTab="2"/>
  </bookViews>
  <sheets>
    <sheet name="CW to CCW" sheetId="1" r:id="rId1"/>
    <sheet name="CCW to CW" sheetId="2" r:id="rId2"/>
    <sheet name="combined data" sheetId="3" r:id="rId3"/>
  </sheets>
  <calcPr calcId="145621"/>
</workbook>
</file>

<file path=xl/calcChain.xml><?xml version="1.0" encoding="utf-8"?>
<calcChain xmlns="http://schemas.openxmlformats.org/spreadsheetml/2006/main">
  <c r="U4" i="3" l="1"/>
  <c r="U3" i="3"/>
  <c r="N6" i="3"/>
  <c r="R12" i="3"/>
  <c r="N3" i="3" s="1"/>
  <c r="R11" i="3"/>
  <c r="R10" i="3"/>
  <c r="R9" i="3"/>
  <c r="R8" i="3"/>
  <c r="R7" i="3"/>
  <c r="R5" i="3"/>
  <c r="R6" i="3"/>
  <c r="I11" i="3"/>
  <c r="E7" i="2"/>
  <c r="E8" i="2"/>
  <c r="E15" i="2"/>
  <c r="E16" i="2"/>
  <c r="E23" i="2"/>
  <c r="E24" i="2"/>
  <c r="E31" i="2"/>
  <c r="E32" i="2"/>
  <c r="E39" i="2"/>
  <c r="E40" i="2"/>
  <c r="E47" i="2"/>
  <c r="E48" i="2"/>
  <c r="E55" i="2"/>
  <c r="E56" i="2"/>
  <c r="E63" i="2"/>
  <c r="E64" i="2"/>
  <c r="E71" i="2"/>
  <c r="E72" i="2"/>
  <c r="E79" i="2"/>
  <c r="E80" i="2"/>
  <c r="E87" i="2"/>
  <c r="E88" i="2"/>
  <c r="E95" i="2"/>
  <c r="E96" i="2"/>
  <c r="E103" i="2"/>
  <c r="E104" i="2"/>
  <c r="E111" i="2"/>
  <c r="E112" i="2"/>
  <c r="E119" i="2"/>
  <c r="E120" i="2"/>
  <c r="E127" i="2"/>
  <c r="E128" i="2"/>
  <c r="I4" i="3"/>
  <c r="H16" i="1"/>
  <c r="H14" i="1"/>
  <c r="H12" i="1"/>
  <c r="H10" i="1"/>
  <c r="H8" i="1"/>
  <c r="H6" i="1"/>
  <c r="H4" i="1"/>
  <c r="H15" i="2"/>
  <c r="H14" i="2"/>
  <c r="H13" i="2"/>
  <c r="H12" i="2"/>
  <c r="I12" i="2" s="1"/>
  <c r="H11" i="2"/>
  <c r="H10" i="2"/>
  <c r="H9" i="2"/>
  <c r="H8" i="2"/>
  <c r="I8" i="2" s="1"/>
  <c r="H7" i="2"/>
  <c r="H6" i="2"/>
  <c r="I6" i="2" s="1"/>
  <c r="H5" i="2"/>
  <c r="H4" i="2"/>
  <c r="I4" i="2" s="1"/>
  <c r="H3" i="2"/>
  <c r="G13" i="1"/>
  <c r="G14" i="1"/>
  <c r="G15" i="1"/>
  <c r="G16" i="1"/>
  <c r="G4" i="1"/>
  <c r="G5" i="1"/>
  <c r="G6" i="1"/>
  <c r="G7" i="1"/>
  <c r="G8" i="1"/>
  <c r="G9" i="1"/>
  <c r="G10" i="1"/>
  <c r="G11" i="1"/>
  <c r="G12" i="1"/>
  <c r="G3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2" i="2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D152" i="3" s="1"/>
  <c r="I3" i="3" s="1"/>
  <c r="V3" i="3" s="1"/>
  <c r="C151" i="3"/>
  <c r="D151" i="3" s="1"/>
  <c r="C150" i="3"/>
  <c r="D150" i="3" s="1"/>
  <c r="C149" i="3"/>
  <c r="D149" i="3" s="1"/>
  <c r="C148" i="3"/>
  <c r="D148" i="3" s="1"/>
  <c r="C147" i="3"/>
  <c r="D147" i="3" s="1"/>
  <c r="C146" i="3"/>
  <c r="D146" i="3" s="1"/>
  <c r="C145" i="3"/>
  <c r="D145" i="3" s="1"/>
  <c r="C144" i="3"/>
  <c r="D144" i="3" s="1"/>
  <c r="C143" i="3"/>
  <c r="D143" i="3" s="1"/>
  <c r="C142" i="3"/>
  <c r="D142" i="3" s="1"/>
  <c r="C141" i="3"/>
  <c r="D141" i="3" s="1"/>
  <c r="C140" i="3"/>
  <c r="D140" i="3" s="1"/>
  <c r="C139" i="3"/>
  <c r="D139" i="3" s="1"/>
  <c r="C138" i="3"/>
  <c r="D138" i="3" s="1"/>
  <c r="C137" i="3"/>
  <c r="D137" i="3" s="1"/>
  <c r="C136" i="3"/>
  <c r="D136" i="3" s="1"/>
  <c r="C135" i="3"/>
  <c r="D135" i="3" s="1"/>
  <c r="C134" i="3"/>
  <c r="D134" i="3" s="1"/>
  <c r="C133" i="3"/>
  <c r="D133" i="3" s="1"/>
  <c r="C132" i="3"/>
  <c r="D132" i="3" s="1"/>
  <c r="C131" i="3"/>
  <c r="D131" i="3" s="1"/>
  <c r="C130" i="3"/>
  <c r="D130" i="3" s="1"/>
  <c r="C129" i="3"/>
  <c r="D129" i="3" s="1"/>
  <c r="C128" i="3"/>
  <c r="D128" i="3" s="1"/>
  <c r="C127" i="3"/>
  <c r="D127" i="3" s="1"/>
  <c r="C126" i="3"/>
  <c r="D126" i="3" s="1"/>
  <c r="C125" i="3"/>
  <c r="D125" i="3" s="1"/>
  <c r="C124" i="3"/>
  <c r="D124" i="3" s="1"/>
  <c r="C123" i="3"/>
  <c r="D123" i="3" s="1"/>
  <c r="C122" i="3"/>
  <c r="D122" i="3" s="1"/>
  <c r="C121" i="3"/>
  <c r="D121" i="3" s="1"/>
  <c r="C120" i="3"/>
  <c r="D120" i="3" s="1"/>
  <c r="C119" i="3"/>
  <c r="D119" i="3" s="1"/>
  <c r="C118" i="3"/>
  <c r="D118" i="3" s="1"/>
  <c r="C117" i="3"/>
  <c r="D117" i="3" s="1"/>
  <c r="C116" i="3"/>
  <c r="D116" i="3" s="1"/>
  <c r="C115" i="3"/>
  <c r="D115" i="3" s="1"/>
  <c r="C114" i="3"/>
  <c r="D114" i="3" s="1"/>
  <c r="C113" i="3"/>
  <c r="D113" i="3" s="1"/>
  <c r="C112" i="3"/>
  <c r="D112" i="3" s="1"/>
  <c r="C111" i="3"/>
  <c r="D111" i="3" s="1"/>
  <c r="C110" i="3"/>
  <c r="D110" i="3" s="1"/>
  <c r="C109" i="3"/>
  <c r="D109" i="3" s="1"/>
  <c r="C108" i="3"/>
  <c r="D108" i="3" s="1"/>
  <c r="C107" i="3"/>
  <c r="D107" i="3" s="1"/>
  <c r="C106" i="3"/>
  <c r="D106" i="3" s="1"/>
  <c r="C105" i="3"/>
  <c r="D105" i="3" s="1"/>
  <c r="C104" i="3"/>
  <c r="D104" i="3" s="1"/>
  <c r="C103" i="3"/>
  <c r="D103" i="3" s="1"/>
  <c r="C102" i="3"/>
  <c r="D102" i="3" s="1"/>
  <c r="C101" i="3"/>
  <c r="D101" i="3" s="1"/>
  <c r="C100" i="3"/>
  <c r="D100" i="3" s="1"/>
  <c r="C99" i="3"/>
  <c r="D99" i="3" s="1"/>
  <c r="C98" i="3"/>
  <c r="D98" i="3" s="1"/>
  <c r="C97" i="3"/>
  <c r="D97" i="3" s="1"/>
  <c r="C96" i="3"/>
  <c r="D96" i="3" s="1"/>
  <c r="C95" i="3"/>
  <c r="D95" i="3" s="1"/>
  <c r="C94" i="3"/>
  <c r="D94" i="3" s="1"/>
  <c r="C93" i="3"/>
  <c r="D93" i="3" s="1"/>
  <c r="C92" i="3"/>
  <c r="D92" i="3" s="1"/>
  <c r="C91" i="3"/>
  <c r="D91" i="3" s="1"/>
  <c r="C90" i="3"/>
  <c r="D90" i="3" s="1"/>
  <c r="C89" i="3"/>
  <c r="D89" i="3" s="1"/>
  <c r="C88" i="3"/>
  <c r="D88" i="3" s="1"/>
  <c r="C87" i="3"/>
  <c r="D87" i="3" s="1"/>
  <c r="C86" i="3"/>
  <c r="D86" i="3" s="1"/>
  <c r="C85" i="3"/>
  <c r="D85" i="3" s="1"/>
  <c r="C84" i="3"/>
  <c r="D84" i="3" s="1"/>
  <c r="C83" i="3"/>
  <c r="D83" i="3" s="1"/>
  <c r="C82" i="3"/>
  <c r="D82" i="3" s="1"/>
  <c r="C81" i="3"/>
  <c r="D81" i="3" s="1"/>
  <c r="C80" i="3"/>
  <c r="D80" i="3" s="1"/>
  <c r="C79" i="3"/>
  <c r="D79" i="3" s="1"/>
  <c r="C78" i="3"/>
  <c r="D78" i="3" s="1"/>
  <c r="C77" i="3"/>
  <c r="D77" i="3" s="1"/>
  <c r="C76" i="3"/>
  <c r="D76" i="3" s="1"/>
  <c r="C75" i="3"/>
  <c r="D75" i="3" s="1"/>
  <c r="C74" i="3"/>
  <c r="D74" i="3" s="1"/>
  <c r="C73" i="3"/>
  <c r="D73" i="3" s="1"/>
  <c r="C72" i="3"/>
  <c r="D72" i="3" s="1"/>
  <c r="C71" i="3"/>
  <c r="D71" i="3" s="1"/>
  <c r="C70" i="3"/>
  <c r="D70" i="3" s="1"/>
  <c r="C69" i="3"/>
  <c r="D69" i="3" s="1"/>
  <c r="C68" i="3"/>
  <c r="D68" i="3" s="1"/>
  <c r="C67" i="3"/>
  <c r="D67" i="3" s="1"/>
  <c r="C66" i="3"/>
  <c r="D66" i="3" s="1"/>
  <c r="C65" i="3"/>
  <c r="D65" i="3" s="1"/>
  <c r="C64" i="3"/>
  <c r="D64" i="3" s="1"/>
  <c r="C63" i="3"/>
  <c r="D63" i="3" s="1"/>
  <c r="C62" i="3"/>
  <c r="D62" i="3" s="1"/>
  <c r="C61" i="3"/>
  <c r="D61" i="3" s="1"/>
  <c r="C60" i="3"/>
  <c r="D60" i="3" s="1"/>
  <c r="C59" i="3"/>
  <c r="D59" i="3" s="1"/>
  <c r="C58" i="3"/>
  <c r="D58" i="3" s="1"/>
  <c r="C57" i="3"/>
  <c r="D57" i="3" s="1"/>
  <c r="C56" i="3"/>
  <c r="D56" i="3" s="1"/>
  <c r="C55" i="3"/>
  <c r="D55" i="3" s="1"/>
  <c r="C54" i="3"/>
  <c r="D54" i="3" s="1"/>
  <c r="C53" i="3"/>
  <c r="D53" i="3" s="1"/>
  <c r="C52" i="3"/>
  <c r="D52" i="3" s="1"/>
  <c r="C51" i="3"/>
  <c r="D51" i="3" s="1"/>
  <c r="C50" i="3"/>
  <c r="D50" i="3" s="1"/>
  <c r="C49" i="3"/>
  <c r="D49" i="3" s="1"/>
  <c r="C48" i="3"/>
  <c r="D48" i="3" s="1"/>
  <c r="C47" i="3"/>
  <c r="D47" i="3" s="1"/>
  <c r="C46" i="3"/>
  <c r="D46" i="3" s="1"/>
  <c r="C45" i="3"/>
  <c r="D45" i="3" s="1"/>
  <c r="C44" i="3"/>
  <c r="D44" i="3" s="1"/>
  <c r="C43" i="3"/>
  <c r="D43" i="3" s="1"/>
  <c r="C42" i="3"/>
  <c r="D42" i="3" s="1"/>
  <c r="C41" i="3"/>
  <c r="D41" i="3" s="1"/>
  <c r="C40" i="3"/>
  <c r="D40" i="3" s="1"/>
  <c r="C39" i="3"/>
  <c r="D39" i="3" s="1"/>
  <c r="C38" i="3"/>
  <c r="D38" i="3" s="1"/>
  <c r="C37" i="3"/>
  <c r="D37" i="3" s="1"/>
  <c r="C36" i="3"/>
  <c r="D36" i="3" s="1"/>
  <c r="C35" i="3"/>
  <c r="D35" i="3" s="1"/>
  <c r="C34" i="3"/>
  <c r="D34" i="3" s="1"/>
  <c r="C33" i="3"/>
  <c r="D33" i="3" s="1"/>
  <c r="C32" i="3"/>
  <c r="D32" i="3" s="1"/>
  <c r="C31" i="3"/>
  <c r="D31" i="3" s="1"/>
  <c r="C30" i="3"/>
  <c r="D30" i="3" s="1"/>
  <c r="C29" i="3"/>
  <c r="D29" i="3" s="1"/>
  <c r="C28" i="3"/>
  <c r="D28" i="3" s="1"/>
  <c r="C27" i="3"/>
  <c r="D27" i="3" s="1"/>
  <c r="C26" i="3"/>
  <c r="D26" i="3" s="1"/>
  <c r="C25" i="3"/>
  <c r="D25" i="3" s="1"/>
  <c r="C24" i="3"/>
  <c r="D24" i="3" s="1"/>
  <c r="C23" i="3"/>
  <c r="D23" i="3" s="1"/>
  <c r="C22" i="3"/>
  <c r="D22" i="3" s="1"/>
  <c r="C21" i="3"/>
  <c r="D21" i="3" s="1"/>
  <c r="C20" i="3"/>
  <c r="D20" i="3" s="1"/>
  <c r="C19" i="3"/>
  <c r="D19" i="3" s="1"/>
  <c r="C18" i="3"/>
  <c r="D18" i="3" s="1"/>
  <c r="C17" i="3"/>
  <c r="D17" i="3" s="1"/>
  <c r="B16" i="3"/>
  <c r="C16" i="3" s="1"/>
  <c r="D16" i="3" s="1"/>
  <c r="B15" i="3"/>
  <c r="C15" i="3" s="1"/>
  <c r="D15" i="3" s="1"/>
  <c r="C14" i="3"/>
  <c r="D14" i="3" s="1"/>
  <c r="C13" i="3"/>
  <c r="D13" i="3" s="1"/>
  <c r="C12" i="3"/>
  <c r="D12" i="3" s="1"/>
  <c r="C11" i="3"/>
  <c r="D11" i="3" s="1"/>
  <c r="C10" i="3"/>
  <c r="D10" i="3" s="1"/>
  <c r="S12" i="3" s="1"/>
  <c r="N2" i="3" s="1"/>
  <c r="C9" i="3"/>
  <c r="D9" i="3" s="1"/>
  <c r="S11" i="3" s="1"/>
  <c r="C8" i="3"/>
  <c r="D8" i="3" s="1"/>
  <c r="S10" i="3" s="1"/>
  <c r="C7" i="3"/>
  <c r="D7" i="3" s="1"/>
  <c r="S9" i="3" s="1"/>
  <c r="C6" i="3"/>
  <c r="D6" i="3" s="1"/>
  <c r="S8" i="3" s="1"/>
  <c r="C5" i="3"/>
  <c r="D5" i="3" s="1"/>
  <c r="S7" i="3" s="1"/>
  <c r="C4" i="3"/>
  <c r="D4" i="3" s="1"/>
  <c r="S6" i="3" s="1"/>
  <c r="C3" i="3"/>
  <c r="D3" i="3" s="1"/>
  <c r="S5" i="3" s="1"/>
  <c r="C2" i="3"/>
  <c r="D2" i="3" s="1"/>
  <c r="I2" i="3" s="1"/>
  <c r="D3" i="2"/>
  <c r="E3" i="2" s="1"/>
  <c r="D4" i="2"/>
  <c r="E4" i="2" s="1"/>
  <c r="D5" i="2"/>
  <c r="E5" i="2" s="1"/>
  <c r="D6" i="2"/>
  <c r="E6" i="2" s="1"/>
  <c r="D7" i="2"/>
  <c r="D8" i="2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D16" i="2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D24" i="2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D32" i="2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D40" i="2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D48" i="2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D56" i="2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D64" i="2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D72" i="2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D80" i="2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D88" i="2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D96" i="2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D104" i="2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D112" i="2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D120" i="2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D128" i="2"/>
  <c r="D129" i="2"/>
  <c r="E129" i="2" s="1"/>
  <c r="D2" i="2"/>
  <c r="E2" i="2" s="1"/>
  <c r="D13" i="1"/>
  <c r="D21" i="1"/>
  <c r="D29" i="1"/>
  <c r="D37" i="1"/>
  <c r="D45" i="1"/>
  <c r="D53" i="1"/>
  <c r="D61" i="1"/>
  <c r="D69" i="1"/>
  <c r="D77" i="1"/>
  <c r="D85" i="1"/>
  <c r="D93" i="1"/>
  <c r="D101" i="1"/>
  <c r="D109" i="1"/>
  <c r="D117" i="1"/>
  <c r="D125" i="1"/>
  <c r="D133" i="1"/>
  <c r="D141" i="1"/>
  <c r="D149" i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C14" i="1"/>
  <c r="D14" i="1" s="1"/>
  <c r="C15" i="1"/>
  <c r="D15" i="1" s="1"/>
  <c r="C18" i="1"/>
  <c r="D18" i="1" s="1"/>
  <c r="C19" i="1"/>
  <c r="D19" i="1" s="1"/>
  <c r="C20" i="1"/>
  <c r="D20" i="1" s="1"/>
  <c r="C21" i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C102" i="1"/>
  <c r="D102" i="1" s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C110" i="1"/>
  <c r="D110" i="1" s="1"/>
  <c r="C111" i="1"/>
  <c r="D111" i="1" s="1"/>
  <c r="C112" i="1"/>
  <c r="D112" i="1" s="1"/>
  <c r="C113" i="1"/>
  <c r="D113" i="1" s="1"/>
  <c r="C114" i="1"/>
  <c r="D114" i="1" s="1"/>
  <c r="C115" i="1"/>
  <c r="D115" i="1" s="1"/>
  <c r="C116" i="1"/>
  <c r="D116" i="1" s="1"/>
  <c r="C117" i="1"/>
  <c r="C118" i="1"/>
  <c r="D118" i="1" s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D124" i="1" s="1"/>
  <c r="C125" i="1"/>
  <c r="C126" i="1"/>
  <c r="D126" i="1" s="1"/>
  <c r="C127" i="1"/>
  <c r="D127" i="1" s="1"/>
  <c r="C128" i="1"/>
  <c r="D128" i="1" s="1"/>
  <c r="C129" i="1"/>
  <c r="D129" i="1" s="1"/>
  <c r="C130" i="1"/>
  <c r="D130" i="1" s="1"/>
  <c r="C131" i="1"/>
  <c r="D131" i="1" s="1"/>
  <c r="C132" i="1"/>
  <c r="D132" i="1" s="1"/>
  <c r="C133" i="1"/>
  <c r="C134" i="1"/>
  <c r="D134" i="1" s="1"/>
  <c r="C135" i="1"/>
  <c r="D135" i="1" s="1"/>
  <c r="C136" i="1"/>
  <c r="D136" i="1" s="1"/>
  <c r="C137" i="1"/>
  <c r="D137" i="1" s="1"/>
  <c r="C138" i="1"/>
  <c r="D138" i="1" s="1"/>
  <c r="C139" i="1"/>
  <c r="D139" i="1" s="1"/>
  <c r="C140" i="1"/>
  <c r="D140" i="1" s="1"/>
  <c r="C141" i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C150" i="1"/>
  <c r="D150" i="1" s="1"/>
  <c r="C151" i="1"/>
  <c r="D151" i="1" s="1"/>
  <c r="C152" i="1"/>
  <c r="D152" i="1" s="1"/>
  <c r="C153" i="1"/>
  <c r="D153" i="1" s="1"/>
  <c r="C4" i="1"/>
  <c r="D4" i="1" s="1"/>
  <c r="C5" i="1"/>
  <c r="D5" i="1" s="1"/>
  <c r="C6" i="1"/>
  <c r="D6" i="1" s="1"/>
  <c r="C3" i="1"/>
  <c r="D3" i="1" s="1"/>
  <c r="B17" i="1"/>
  <c r="C17" i="1" s="1"/>
  <c r="D17" i="1" s="1"/>
  <c r="B16" i="1"/>
  <c r="C16" i="1" s="1"/>
  <c r="D16" i="1" s="1"/>
  <c r="S4" i="3" l="1"/>
  <c r="N9" i="3"/>
  <c r="N13" i="3" s="1"/>
  <c r="N15" i="3" s="1"/>
  <c r="I14" i="2"/>
  <c r="I10" i="2"/>
  <c r="I5" i="3"/>
  <c r="N11" i="3" l="1"/>
  <c r="N14" i="3"/>
  <c r="N12" i="3"/>
  <c r="I13" i="3"/>
  <c r="I15" i="3" s="1"/>
  <c r="I16" i="3" l="1"/>
  <c r="I18" i="3"/>
  <c r="I20" i="3" l="1"/>
  <c r="I19" i="3"/>
</calcChain>
</file>

<file path=xl/comments1.xml><?xml version="1.0" encoding="utf-8"?>
<comments xmlns="http://schemas.openxmlformats.org/spreadsheetml/2006/main">
  <authors>
    <author>Student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Student:</t>
        </r>
        <r>
          <rPr>
            <sz val="9"/>
            <color indexed="81"/>
            <rFont val="Tahoma"/>
            <charset val="1"/>
          </rPr>
          <t xml:space="preserve">
measured</t>
        </r>
      </text>
    </comment>
    <comment ref="A111" authorId="0">
      <text>
        <r>
          <rPr>
            <b/>
            <sz val="9"/>
            <color indexed="81"/>
            <rFont val="Tahoma"/>
            <charset val="1"/>
          </rPr>
          <t>Student:</t>
        </r>
        <r>
          <rPr>
            <sz val="9"/>
            <color indexed="81"/>
            <rFont val="Tahoma"/>
            <charset val="1"/>
          </rPr>
          <t xml:space="preserve">
went to 30 sec</t>
        </r>
      </text>
    </comment>
  </commentList>
</comments>
</file>

<file path=xl/comments2.xml><?xml version="1.0" encoding="utf-8"?>
<comments xmlns="http://schemas.openxmlformats.org/spreadsheetml/2006/main">
  <authors>
    <author>Student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Student:</t>
        </r>
        <r>
          <rPr>
            <sz val="9"/>
            <color indexed="81"/>
            <rFont val="Tahoma"/>
            <charset val="1"/>
          </rPr>
          <t xml:space="preserve">
measured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Student:</t>
        </r>
        <r>
          <rPr>
            <sz val="9"/>
            <color indexed="81"/>
            <rFont val="Tahoma"/>
            <charset val="1"/>
          </rPr>
          <t xml:space="preserve">
set clockwise to zero point
</t>
        </r>
      </text>
    </comment>
    <comment ref="A110" authorId="0">
      <text>
        <r>
          <rPr>
            <b/>
            <sz val="9"/>
            <color indexed="81"/>
            <rFont val="Tahoma"/>
            <charset val="1"/>
          </rPr>
          <t>Student:</t>
        </r>
        <r>
          <rPr>
            <sz val="9"/>
            <color indexed="81"/>
            <rFont val="Tahoma"/>
            <charset val="1"/>
          </rPr>
          <t xml:space="preserve">
went to 30 sec</t>
        </r>
      </text>
    </comment>
  </commentList>
</comments>
</file>

<file path=xl/comments3.xml><?xml version="1.0" encoding="utf-8"?>
<comments xmlns="http://schemas.openxmlformats.org/spreadsheetml/2006/main">
  <authors>
    <author>Student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CW
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the distance covered over the time interval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CCW avg of the 2 ccw positions.</t>
        </r>
      </text>
    </comment>
    <comment ref="N6" authorId="0">
      <text>
        <r>
          <rPr>
            <b/>
            <sz val="9"/>
            <color indexed="81"/>
            <rFont val="Tahoma"/>
            <family val="2"/>
          </rPr>
          <t>Student:</t>
        </r>
        <r>
          <rPr>
            <sz val="9"/>
            <color indexed="81"/>
            <rFont val="Tahoma"/>
            <family val="2"/>
          </rPr>
          <t xml:space="preserve">
from the first minute of the acc. Plot
</t>
        </r>
      </text>
    </comment>
  </commentList>
</comments>
</file>

<file path=xl/sharedStrings.xml><?xml version="1.0" encoding="utf-8"?>
<sst xmlns="http://schemas.openxmlformats.org/spreadsheetml/2006/main" count="84" uniqueCount="41">
  <si>
    <t>Time (sec)</t>
  </si>
  <si>
    <t>Position (in)</t>
  </si>
  <si>
    <t>Position (cm)</t>
  </si>
  <si>
    <t>Combined time</t>
  </si>
  <si>
    <t>turn around interval</t>
  </si>
  <si>
    <t>minutes</t>
  </si>
  <si>
    <t>seconds</t>
  </si>
  <si>
    <t>total (s)</t>
  </si>
  <si>
    <t>periods (s)</t>
  </si>
  <si>
    <t>period</t>
  </si>
  <si>
    <t>Equilibrium Method</t>
  </si>
  <si>
    <t>Constant Acceleration Method</t>
  </si>
  <si>
    <t>Equilibrium Position I:</t>
  </si>
  <si>
    <t>m</t>
  </si>
  <si>
    <t>Equilibrium Position II:</t>
  </si>
  <si>
    <t>s</t>
  </si>
  <si>
    <t>d</t>
  </si>
  <si>
    <t>L</t>
  </si>
  <si>
    <t>r</t>
  </si>
  <si>
    <t>a</t>
  </si>
  <si>
    <t>b</t>
  </si>
  <si>
    <t>m1</t>
  </si>
  <si>
    <t>kg</t>
  </si>
  <si>
    <t>Calculated G</t>
  </si>
  <si>
    <t>Accepted G</t>
  </si>
  <si>
    <t>Deviation</t>
  </si>
  <si>
    <t>Corrected G</t>
  </si>
  <si>
    <t>Deviation from Accepted</t>
  </si>
  <si>
    <r>
      <t>T</t>
    </r>
    <r>
      <rPr>
        <vertAlign val="subscript"/>
        <sz val="11"/>
        <color theme="1"/>
        <rFont val="Calibri"/>
        <family val="2"/>
        <scheme val="minor"/>
      </rPr>
      <t>avg</t>
    </r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</si>
  <si>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S</t>
    </r>
  </si>
  <si>
    <t>β</t>
  </si>
  <si>
    <t>Deviation(%)</t>
  </si>
  <si>
    <t>Dev. from Acc.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</si>
  <si>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 xml:space="preserve"> s</t>
    </r>
    <r>
      <rPr>
        <vertAlign val="superscript"/>
        <sz val="11"/>
        <color theme="1"/>
        <rFont val="Calibri"/>
        <family val="2"/>
        <scheme val="minor"/>
      </rPr>
      <t>-2</t>
    </r>
  </si>
  <si>
    <r>
      <t>s</t>
    </r>
    <r>
      <rPr>
        <vertAlign val="superscript"/>
        <sz val="11"/>
        <color theme="1"/>
        <rFont val="Calibri"/>
        <family val="2"/>
        <scheme val="minor"/>
      </rPr>
      <t>2</t>
    </r>
  </si>
  <si>
    <t>Graph Things</t>
  </si>
  <si>
    <r>
      <t>ms</t>
    </r>
    <r>
      <rPr>
        <vertAlign val="superscript"/>
        <sz val="11"/>
        <color theme="1"/>
        <rFont val="Calibri"/>
        <family val="2"/>
        <scheme val="minor"/>
      </rPr>
      <t>-2</t>
    </r>
  </si>
  <si>
    <r>
      <t>t</t>
    </r>
    <r>
      <rPr>
        <vertAlign val="superscript"/>
        <sz val="11"/>
        <color theme="1"/>
        <rFont val="Calibri"/>
        <family val="2"/>
        <scheme val="minor"/>
      </rPr>
      <t>2</t>
    </r>
  </si>
  <si>
    <t>period (s)</t>
  </si>
  <si>
    <r>
      <t>Time</t>
    </r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>(s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</si>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</sst>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E+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165" fontId="0" fillId="0" borderId="0" xfId="0" applyNumberFormat="1" applyBorder="1"/>
    <xf numFmtId="11" fontId="0" fillId="0" borderId="0" xfId="0" applyNumberFormat="1" applyBorder="1"/>
    <xf numFmtId="0" fontId="4" fillId="0" borderId="4" xfId="0" applyFont="1" applyBorder="1"/>
    <xf numFmtId="10" fontId="0" fillId="0" borderId="0" xfId="0" applyNumberFormat="1" applyBorder="1"/>
    <xf numFmtId="0" fontId="0" fillId="0" borderId="7" xfId="0" applyBorder="1"/>
    <xf numFmtId="10" fontId="0" fillId="0" borderId="7" xfId="0" applyNumberFormat="1" applyBorder="1"/>
    <xf numFmtId="164" fontId="0" fillId="0" borderId="0" xfId="0" applyNumberFormat="1" applyBorder="1"/>
    <xf numFmtId="164" fontId="0" fillId="0" borderId="7" xfId="0" applyNumberFormat="1" applyBorder="1"/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Deflection Method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1382567204038"/>
          <c:y val="0.11438003276103897"/>
          <c:w val="0.70133001795828154"/>
          <c:h val="0.80079486080197126"/>
        </c:manualLayout>
      </c:layout>
      <c:scatterChart>
        <c:scatterStyle val="lineMarker"/>
        <c:varyColors val="0"/>
        <c:ser>
          <c:idx val="0"/>
          <c:order val="0"/>
          <c:tx>
            <c:v>dot position</c:v>
          </c:tx>
          <c:xVal>
            <c:numRef>
              <c:f>'combined data'!$A$2:$A$280</c:f>
              <c:numCache>
                <c:formatCode>General</c:formatCode>
                <c:ptCount val="279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165</c:v>
                </c:pt>
                <c:pt idx="12">
                  <c:v>180</c:v>
                </c:pt>
                <c:pt idx="13">
                  <c:v>195</c:v>
                </c:pt>
                <c:pt idx="14">
                  <c:v>210</c:v>
                </c:pt>
                <c:pt idx="15">
                  <c:v>225</c:v>
                </c:pt>
                <c:pt idx="16">
                  <c:v>240</c:v>
                </c:pt>
                <c:pt idx="17">
                  <c:v>255</c:v>
                </c:pt>
                <c:pt idx="18">
                  <c:v>270</c:v>
                </c:pt>
                <c:pt idx="19">
                  <c:v>285</c:v>
                </c:pt>
                <c:pt idx="20">
                  <c:v>300</c:v>
                </c:pt>
                <c:pt idx="21">
                  <c:v>315</c:v>
                </c:pt>
                <c:pt idx="22">
                  <c:v>330</c:v>
                </c:pt>
                <c:pt idx="23">
                  <c:v>345</c:v>
                </c:pt>
                <c:pt idx="24">
                  <c:v>360</c:v>
                </c:pt>
                <c:pt idx="25">
                  <c:v>375</c:v>
                </c:pt>
                <c:pt idx="26">
                  <c:v>390</c:v>
                </c:pt>
                <c:pt idx="27">
                  <c:v>405</c:v>
                </c:pt>
                <c:pt idx="28">
                  <c:v>420</c:v>
                </c:pt>
                <c:pt idx="29">
                  <c:v>435</c:v>
                </c:pt>
                <c:pt idx="30">
                  <c:v>450</c:v>
                </c:pt>
                <c:pt idx="31">
                  <c:v>465</c:v>
                </c:pt>
                <c:pt idx="32">
                  <c:v>480</c:v>
                </c:pt>
                <c:pt idx="33">
                  <c:v>495</c:v>
                </c:pt>
                <c:pt idx="34">
                  <c:v>510</c:v>
                </c:pt>
                <c:pt idx="35">
                  <c:v>525</c:v>
                </c:pt>
                <c:pt idx="36">
                  <c:v>540</c:v>
                </c:pt>
                <c:pt idx="37">
                  <c:v>555</c:v>
                </c:pt>
                <c:pt idx="38">
                  <c:v>570</c:v>
                </c:pt>
                <c:pt idx="39">
                  <c:v>585</c:v>
                </c:pt>
                <c:pt idx="40">
                  <c:v>600</c:v>
                </c:pt>
                <c:pt idx="41">
                  <c:v>615</c:v>
                </c:pt>
                <c:pt idx="42">
                  <c:v>630</c:v>
                </c:pt>
                <c:pt idx="43">
                  <c:v>645</c:v>
                </c:pt>
                <c:pt idx="44">
                  <c:v>660</c:v>
                </c:pt>
                <c:pt idx="45">
                  <c:v>675</c:v>
                </c:pt>
                <c:pt idx="46">
                  <c:v>690</c:v>
                </c:pt>
                <c:pt idx="47">
                  <c:v>705</c:v>
                </c:pt>
                <c:pt idx="48">
                  <c:v>720</c:v>
                </c:pt>
                <c:pt idx="49">
                  <c:v>735</c:v>
                </c:pt>
                <c:pt idx="50">
                  <c:v>750</c:v>
                </c:pt>
                <c:pt idx="51">
                  <c:v>765</c:v>
                </c:pt>
                <c:pt idx="52">
                  <c:v>780</c:v>
                </c:pt>
                <c:pt idx="53">
                  <c:v>795</c:v>
                </c:pt>
                <c:pt idx="54">
                  <c:v>810</c:v>
                </c:pt>
                <c:pt idx="55">
                  <c:v>825</c:v>
                </c:pt>
                <c:pt idx="56">
                  <c:v>840</c:v>
                </c:pt>
                <c:pt idx="57">
                  <c:v>855</c:v>
                </c:pt>
                <c:pt idx="58">
                  <c:v>870</c:v>
                </c:pt>
                <c:pt idx="59">
                  <c:v>885</c:v>
                </c:pt>
                <c:pt idx="60">
                  <c:v>900</c:v>
                </c:pt>
                <c:pt idx="61">
                  <c:v>915</c:v>
                </c:pt>
                <c:pt idx="62">
                  <c:v>930</c:v>
                </c:pt>
                <c:pt idx="63">
                  <c:v>945</c:v>
                </c:pt>
                <c:pt idx="64">
                  <c:v>960</c:v>
                </c:pt>
                <c:pt idx="65">
                  <c:v>975</c:v>
                </c:pt>
                <c:pt idx="66">
                  <c:v>990</c:v>
                </c:pt>
                <c:pt idx="67">
                  <c:v>1005</c:v>
                </c:pt>
                <c:pt idx="68">
                  <c:v>1020</c:v>
                </c:pt>
                <c:pt idx="69">
                  <c:v>1035</c:v>
                </c:pt>
                <c:pt idx="70">
                  <c:v>1050</c:v>
                </c:pt>
                <c:pt idx="71">
                  <c:v>1065</c:v>
                </c:pt>
                <c:pt idx="72">
                  <c:v>1080</c:v>
                </c:pt>
                <c:pt idx="73">
                  <c:v>1095</c:v>
                </c:pt>
                <c:pt idx="74">
                  <c:v>1110</c:v>
                </c:pt>
                <c:pt idx="75">
                  <c:v>1125</c:v>
                </c:pt>
                <c:pt idx="76">
                  <c:v>1140</c:v>
                </c:pt>
                <c:pt idx="77">
                  <c:v>1155</c:v>
                </c:pt>
                <c:pt idx="78">
                  <c:v>1170</c:v>
                </c:pt>
                <c:pt idx="79">
                  <c:v>1185</c:v>
                </c:pt>
                <c:pt idx="80">
                  <c:v>1200</c:v>
                </c:pt>
                <c:pt idx="81">
                  <c:v>1215</c:v>
                </c:pt>
                <c:pt idx="82">
                  <c:v>1230</c:v>
                </c:pt>
                <c:pt idx="83">
                  <c:v>1245</c:v>
                </c:pt>
                <c:pt idx="84">
                  <c:v>1260</c:v>
                </c:pt>
                <c:pt idx="85">
                  <c:v>1275</c:v>
                </c:pt>
                <c:pt idx="86">
                  <c:v>1290</c:v>
                </c:pt>
                <c:pt idx="87">
                  <c:v>1305</c:v>
                </c:pt>
                <c:pt idx="88">
                  <c:v>1320</c:v>
                </c:pt>
                <c:pt idx="89">
                  <c:v>1335</c:v>
                </c:pt>
                <c:pt idx="90">
                  <c:v>1350</c:v>
                </c:pt>
                <c:pt idx="91">
                  <c:v>1365</c:v>
                </c:pt>
                <c:pt idx="92">
                  <c:v>1380</c:v>
                </c:pt>
                <c:pt idx="93">
                  <c:v>1395</c:v>
                </c:pt>
                <c:pt idx="94">
                  <c:v>1410</c:v>
                </c:pt>
                <c:pt idx="95">
                  <c:v>1425</c:v>
                </c:pt>
                <c:pt idx="96">
                  <c:v>1440</c:v>
                </c:pt>
                <c:pt idx="97">
                  <c:v>1455</c:v>
                </c:pt>
                <c:pt idx="98">
                  <c:v>1470</c:v>
                </c:pt>
                <c:pt idx="99">
                  <c:v>1485</c:v>
                </c:pt>
                <c:pt idx="100">
                  <c:v>1500</c:v>
                </c:pt>
                <c:pt idx="101">
                  <c:v>1515</c:v>
                </c:pt>
                <c:pt idx="102">
                  <c:v>1530</c:v>
                </c:pt>
                <c:pt idx="103">
                  <c:v>1545</c:v>
                </c:pt>
                <c:pt idx="104">
                  <c:v>1560</c:v>
                </c:pt>
                <c:pt idx="105">
                  <c:v>1575</c:v>
                </c:pt>
                <c:pt idx="106">
                  <c:v>1590</c:v>
                </c:pt>
                <c:pt idx="107">
                  <c:v>1605</c:v>
                </c:pt>
                <c:pt idx="108">
                  <c:v>1620</c:v>
                </c:pt>
                <c:pt idx="109">
                  <c:v>1650</c:v>
                </c:pt>
                <c:pt idx="110">
                  <c:v>1680</c:v>
                </c:pt>
                <c:pt idx="111">
                  <c:v>1710</c:v>
                </c:pt>
                <c:pt idx="112">
                  <c:v>1740</c:v>
                </c:pt>
                <c:pt idx="113">
                  <c:v>1770</c:v>
                </c:pt>
                <c:pt idx="114">
                  <c:v>1800</c:v>
                </c:pt>
                <c:pt idx="115">
                  <c:v>1830</c:v>
                </c:pt>
                <c:pt idx="116">
                  <c:v>1860</c:v>
                </c:pt>
                <c:pt idx="117">
                  <c:v>1890</c:v>
                </c:pt>
                <c:pt idx="118">
                  <c:v>1920</c:v>
                </c:pt>
                <c:pt idx="119">
                  <c:v>1950</c:v>
                </c:pt>
                <c:pt idx="120">
                  <c:v>1980</c:v>
                </c:pt>
                <c:pt idx="121">
                  <c:v>2010</c:v>
                </c:pt>
                <c:pt idx="122">
                  <c:v>2040</c:v>
                </c:pt>
                <c:pt idx="123">
                  <c:v>2070</c:v>
                </c:pt>
                <c:pt idx="124">
                  <c:v>2100</c:v>
                </c:pt>
                <c:pt idx="125">
                  <c:v>2130</c:v>
                </c:pt>
                <c:pt idx="126">
                  <c:v>2160</c:v>
                </c:pt>
                <c:pt idx="127">
                  <c:v>2190</c:v>
                </c:pt>
                <c:pt idx="128">
                  <c:v>2220</c:v>
                </c:pt>
                <c:pt idx="129">
                  <c:v>2250</c:v>
                </c:pt>
                <c:pt idx="130">
                  <c:v>2280</c:v>
                </c:pt>
                <c:pt idx="131">
                  <c:v>2310</c:v>
                </c:pt>
                <c:pt idx="132">
                  <c:v>2340</c:v>
                </c:pt>
                <c:pt idx="133">
                  <c:v>2370</c:v>
                </c:pt>
                <c:pt idx="134">
                  <c:v>2400</c:v>
                </c:pt>
                <c:pt idx="135">
                  <c:v>2430</c:v>
                </c:pt>
                <c:pt idx="136">
                  <c:v>2460</c:v>
                </c:pt>
                <c:pt idx="137">
                  <c:v>2490</c:v>
                </c:pt>
                <c:pt idx="138">
                  <c:v>2520</c:v>
                </c:pt>
                <c:pt idx="139">
                  <c:v>2550</c:v>
                </c:pt>
                <c:pt idx="140">
                  <c:v>2580</c:v>
                </c:pt>
                <c:pt idx="141">
                  <c:v>2610</c:v>
                </c:pt>
                <c:pt idx="142">
                  <c:v>2640</c:v>
                </c:pt>
                <c:pt idx="143">
                  <c:v>2670</c:v>
                </c:pt>
                <c:pt idx="144">
                  <c:v>2700</c:v>
                </c:pt>
                <c:pt idx="145">
                  <c:v>2730</c:v>
                </c:pt>
                <c:pt idx="146">
                  <c:v>2760</c:v>
                </c:pt>
                <c:pt idx="147">
                  <c:v>2820</c:v>
                </c:pt>
                <c:pt idx="148">
                  <c:v>2880</c:v>
                </c:pt>
                <c:pt idx="149">
                  <c:v>2940</c:v>
                </c:pt>
                <c:pt idx="150">
                  <c:v>5280</c:v>
                </c:pt>
                <c:pt idx="151">
                  <c:v>5280</c:v>
                </c:pt>
                <c:pt idx="152">
                  <c:v>5295</c:v>
                </c:pt>
                <c:pt idx="153">
                  <c:v>5310</c:v>
                </c:pt>
                <c:pt idx="154">
                  <c:v>5325</c:v>
                </c:pt>
                <c:pt idx="155">
                  <c:v>5340</c:v>
                </c:pt>
                <c:pt idx="156">
                  <c:v>5355</c:v>
                </c:pt>
                <c:pt idx="157">
                  <c:v>5370</c:v>
                </c:pt>
                <c:pt idx="158">
                  <c:v>5385</c:v>
                </c:pt>
                <c:pt idx="159">
                  <c:v>5400</c:v>
                </c:pt>
                <c:pt idx="160">
                  <c:v>5415</c:v>
                </c:pt>
                <c:pt idx="161">
                  <c:v>5430</c:v>
                </c:pt>
                <c:pt idx="162">
                  <c:v>5445</c:v>
                </c:pt>
                <c:pt idx="163">
                  <c:v>5460</c:v>
                </c:pt>
                <c:pt idx="164">
                  <c:v>5475</c:v>
                </c:pt>
                <c:pt idx="165">
                  <c:v>5490</c:v>
                </c:pt>
                <c:pt idx="166">
                  <c:v>5505</c:v>
                </c:pt>
                <c:pt idx="167">
                  <c:v>5520</c:v>
                </c:pt>
                <c:pt idx="168">
                  <c:v>5535</c:v>
                </c:pt>
                <c:pt idx="169">
                  <c:v>5550</c:v>
                </c:pt>
                <c:pt idx="170">
                  <c:v>5565</c:v>
                </c:pt>
                <c:pt idx="171">
                  <c:v>5580</c:v>
                </c:pt>
                <c:pt idx="172">
                  <c:v>5595</c:v>
                </c:pt>
                <c:pt idx="173">
                  <c:v>5610</c:v>
                </c:pt>
                <c:pt idx="174">
                  <c:v>5625</c:v>
                </c:pt>
                <c:pt idx="175">
                  <c:v>5640</c:v>
                </c:pt>
                <c:pt idx="176">
                  <c:v>5655</c:v>
                </c:pt>
                <c:pt idx="177">
                  <c:v>5670</c:v>
                </c:pt>
                <c:pt idx="178">
                  <c:v>5685</c:v>
                </c:pt>
                <c:pt idx="179">
                  <c:v>5700</c:v>
                </c:pt>
                <c:pt idx="180">
                  <c:v>5715</c:v>
                </c:pt>
                <c:pt idx="181">
                  <c:v>5730</c:v>
                </c:pt>
                <c:pt idx="182">
                  <c:v>5745</c:v>
                </c:pt>
                <c:pt idx="183">
                  <c:v>5760</c:v>
                </c:pt>
                <c:pt idx="184">
                  <c:v>5775</c:v>
                </c:pt>
                <c:pt idx="185">
                  <c:v>5790</c:v>
                </c:pt>
                <c:pt idx="186">
                  <c:v>5805</c:v>
                </c:pt>
                <c:pt idx="187">
                  <c:v>5820</c:v>
                </c:pt>
                <c:pt idx="188">
                  <c:v>5835</c:v>
                </c:pt>
                <c:pt idx="189">
                  <c:v>5850</c:v>
                </c:pt>
                <c:pt idx="190">
                  <c:v>5865</c:v>
                </c:pt>
                <c:pt idx="191">
                  <c:v>5880</c:v>
                </c:pt>
                <c:pt idx="192">
                  <c:v>5895</c:v>
                </c:pt>
                <c:pt idx="193">
                  <c:v>5910</c:v>
                </c:pt>
                <c:pt idx="194">
                  <c:v>5925</c:v>
                </c:pt>
                <c:pt idx="195">
                  <c:v>5940</c:v>
                </c:pt>
                <c:pt idx="196">
                  <c:v>5955</c:v>
                </c:pt>
                <c:pt idx="197">
                  <c:v>5970</c:v>
                </c:pt>
                <c:pt idx="198">
                  <c:v>5985</c:v>
                </c:pt>
                <c:pt idx="199">
                  <c:v>6000</c:v>
                </c:pt>
                <c:pt idx="200">
                  <c:v>6015</c:v>
                </c:pt>
                <c:pt idx="201">
                  <c:v>6030</c:v>
                </c:pt>
                <c:pt idx="202">
                  <c:v>6045</c:v>
                </c:pt>
                <c:pt idx="203">
                  <c:v>6060</c:v>
                </c:pt>
                <c:pt idx="204">
                  <c:v>6075</c:v>
                </c:pt>
                <c:pt idx="205">
                  <c:v>6090</c:v>
                </c:pt>
                <c:pt idx="206">
                  <c:v>6105</c:v>
                </c:pt>
                <c:pt idx="207">
                  <c:v>6120</c:v>
                </c:pt>
                <c:pt idx="208">
                  <c:v>6135</c:v>
                </c:pt>
                <c:pt idx="209">
                  <c:v>6150</c:v>
                </c:pt>
                <c:pt idx="210">
                  <c:v>6165</c:v>
                </c:pt>
                <c:pt idx="211">
                  <c:v>6180</c:v>
                </c:pt>
                <c:pt idx="212">
                  <c:v>6195</c:v>
                </c:pt>
                <c:pt idx="213">
                  <c:v>6210</c:v>
                </c:pt>
                <c:pt idx="214">
                  <c:v>6225</c:v>
                </c:pt>
                <c:pt idx="215">
                  <c:v>6240</c:v>
                </c:pt>
                <c:pt idx="216">
                  <c:v>6255</c:v>
                </c:pt>
                <c:pt idx="217">
                  <c:v>6270</c:v>
                </c:pt>
                <c:pt idx="218">
                  <c:v>6285</c:v>
                </c:pt>
                <c:pt idx="219">
                  <c:v>6300</c:v>
                </c:pt>
                <c:pt idx="220">
                  <c:v>6315</c:v>
                </c:pt>
                <c:pt idx="221">
                  <c:v>6330</c:v>
                </c:pt>
                <c:pt idx="222">
                  <c:v>6345</c:v>
                </c:pt>
                <c:pt idx="223">
                  <c:v>6360</c:v>
                </c:pt>
                <c:pt idx="224">
                  <c:v>6375</c:v>
                </c:pt>
                <c:pt idx="225">
                  <c:v>6390</c:v>
                </c:pt>
                <c:pt idx="226">
                  <c:v>6405</c:v>
                </c:pt>
                <c:pt idx="227">
                  <c:v>6420</c:v>
                </c:pt>
                <c:pt idx="228">
                  <c:v>6435</c:v>
                </c:pt>
                <c:pt idx="229">
                  <c:v>6450</c:v>
                </c:pt>
                <c:pt idx="230">
                  <c:v>6465</c:v>
                </c:pt>
                <c:pt idx="231">
                  <c:v>6480</c:v>
                </c:pt>
                <c:pt idx="232">
                  <c:v>6510</c:v>
                </c:pt>
                <c:pt idx="233">
                  <c:v>6540</c:v>
                </c:pt>
                <c:pt idx="234">
                  <c:v>6570</c:v>
                </c:pt>
                <c:pt idx="235">
                  <c:v>6600</c:v>
                </c:pt>
                <c:pt idx="236">
                  <c:v>6630</c:v>
                </c:pt>
                <c:pt idx="237">
                  <c:v>6660</c:v>
                </c:pt>
                <c:pt idx="238">
                  <c:v>6690</c:v>
                </c:pt>
                <c:pt idx="239">
                  <c:v>6720</c:v>
                </c:pt>
                <c:pt idx="240">
                  <c:v>6750</c:v>
                </c:pt>
                <c:pt idx="241">
                  <c:v>6780</c:v>
                </c:pt>
                <c:pt idx="242">
                  <c:v>6810</c:v>
                </c:pt>
                <c:pt idx="243">
                  <c:v>6840</c:v>
                </c:pt>
                <c:pt idx="244">
                  <c:v>6870</c:v>
                </c:pt>
                <c:pt idx="245">
                  <c:v>6900</c:v>
                </c:pt>
                <c:pt idx="246">
                  <c:v>6930</c:v>
                </c:pt>
                <c:pt idx="247">
                  <c:v>6960</c:v>
                </c:pt>
                <c:pt idx="248">
                  <c:v>6990</c:v>
                </c:pt>
                <c:pt idx="249">
                  <c:v>7020</c:v>
                </c:pt>
                <c:pt idx="250">
                  <c:v>7050</c:v>
                </c:pt>
                <c:pt idx="251">
                  <c:v>7080</c:v>
                </c:pt>
                <c:pt idx="252">
                  <c:v>7110</c:v>
                </c:pt>
                <c:pt idx="253">
                  <c:v>7140</c:v>
                </c:pt>
                <c:pt idx="254">
                  <c:v>7170</c:v>
                </c:pt>
                <c:pt idx="255">
                  <c:v>7200</c:v>
                </c:pt>
                <c:pt idx="256">
                  <c:v>7230</c:v>
                </c:pt>
                <c:pt idx="257">
                  <c:v>7260</c:v>
                </c:pt>
                <c:pt idx="258">
                  <c:v>7290</c:v>
                </c:pt>
                <c:pt idx="259">
                  <c:v>7320</c:v>
                </c:pt>
                <c:pt idx="260">
                  <c:v>7350</c:v>
                </c:pt>
                <c:pt idx="261">
                  <c:v>7380</c:v>
                </c:pt>
                <c:pt idx="262">
                  <c:v>7410</c:v>
                </c:pt>
                <c:pt idx="263">
                  <c:v>7440</c:v>
                </c:pt>
                <c:pt idx="264">
                  <c:v>7470</c:v>
                </c:pt>
                <c:pt idx="265">
                  <c:v>7500</c:v>
                </c:pt>
                <c:pt idx="266">
                  <c:v>7530</c:v>
                </c:pt>
                <c:pt idx="267">
                  <c:v>7560</c:v>
                </c:pt>
                <c:pt idx="268">
                  <c:v>7590</c:v>
                </c:pt>
                <c:pt idx="269">
                  <c:v>7620</c:v>
                </c:pt>
                <c:pt idx="270">
                  <c:v>7650</c:v>
                </c:pt>
                <c:pt idx="271">
                  <c:v>7680</c:v>
                </c:pt>
                <c:pt idx="272">
                  <c:v>7740</c:v>
                </c:pt>
                <c:pt idx="273">
                  <c:v>7800</c:v>
                </c:pt>
                <c:pt idx="274">
                  <c:v>7860</c:v>
                </c:pt>
                <c:pt idx="275">
                  <c:v>7920</c:v>
                </c:pt>
                <c:pt idx="276">
                  <c:v>7980</c:v>
                </c:pt>
                <c:pt idx="277">
                  <c:v>8040</c:v>
                </c:pt>
                <c:pt idx="278">
                  <c:v>10560</c:v>
                </c:pt>
              </c:numCache>
            </c:numRef>
          </c:xVal>
          <c:yVal>
            <c:numRef>
              <c:f>'combined data'!$D$2:$D$280</c:f>
              <c:numCache>
                <c:formatCode>0.00</c:formatCode>
                <c:ptCount val="279"/>
                <c:pt idx="0">
                  <c:v>0</c:v>
                </c:pt>
                <c:pt idx="1">
                  <c:v>0.50800000000000001</c:v>
                </c:pt>
                <c:pt idx="2">
                  <c:v>1.5240000000000002</c:v>
                </c:pt>
                <c:pt idx="3">
                  <c:v>3.048</c:v>
                </c:pt>
                <c:pt idx="4">
                  <c:v>5.8419999999999996</c:v>
                </c:pt>
                <c:pt idx="5">
                  <c:v>7.62</c:v>
                </c:pt>
                <c:pt idx="6">
                  <c:v>10.16</c:v>
                </c:pt>
                <c:pt idx="7">
                  <c:v>12.7</c:v>
                </c:pt>
                <c:pt idx="8">
                  <c:v>14.985999999999999</c:v>
                </c:pt>
                <c:pt idx="9">
                  <c:v>17.271999999999998</c:v>
                </c:pt>
                <c:pt idx="10">
                  <c:v>18.923000000000002</c:v>
                </c:pt>
                <c:pt idx="11">
                  <c:v>20.193000000000001</c:v>
                </c:pt>
                <c:pt idx="12">
                  <c:v>21.399500000000003</c:v>
                </c:pt>
                <c:pt idx="13">
                  <c:v>21.399500000000003</c:v>
                </c:pt>
                <c:pt idx="14">
                  <c:v>20.764500000000002</c:v>
                </c:pt>
                <c:pt idx="15">
                  <c:v>19.812000000000001</c:v>
                </c:pt>
                <c:pt idx="16">
                  <c:v>18.745200000000001</c:v>
                </c:pt>
                <c:pt idx="17">
                  <c:v>16.827500000000001</c:v>
                </c:pt>
                <c:pt idx="18">
                  <c:v>14.985999999999999</c:v>
                </c:pt>
                <c:pt idx="19">
                  <c:v>12.827</c:v>
                </c:pt>
                <c:pt idx="20">
                  <c:v>10.795</c:v>
                </c:pt>
                <c:pt idx="21">
                  <c:v>8.89</c:v>
                </c:pt>
                <c:pt idx="22">
                  <c:v>6.9850000000000003</c:v>
                </c:pt>
                <c:pt idx="23">
                  <c:v>5.4609999999999994</c:v>
                </c:pt>
                <c:pt idx="24">
                  <c:v>4.3179999999999996</c:v>
                </c:pt>
                <c:pt idx="25">
                  <c:v>3.6829999999999998</c:v>
                </c:pt>
                <c:pt idx="26">
                  <c:v>3.4290000000000003</c:v>
                </c:pt>
                <c:pt idx="27">
                  <c:v>3.5560000000000005</c:v>
                </c:pt>
                <c:pt idx="28">
                  <c:v>4.1910000000000007</c:v>
                </c:pt>
                <c:pt idx="29">
                  <c:v>5.2069999999999999</c:v>
                </c:pt>
                <c:pt idx="30">
                  <c:v>6.6039999999999992</c:v>
                </c:pt>
                <c:pt idx="31">
                  <c:v>8.1280000000000001</c:v>
                </c:pt>
                <c:pt idx="32">
                  <c:v>9.7789999999999999</c:v>
                </c:pt>
                <c:pt idx="33">
                  <c:v>11.683999999999999</c:v>
                </c:pt>
                <c:pt idx="34">
                  <c:v>13.335000000000001</c:v>
                </c:pt>
                <c:pt idx="35">
                  <c:v>14.859</c:v>
                </c:pt>
                <c:pt idx="36">
                  <c:v>16.0655</c:v>
                </c:pt>
                <c:pt idx="37">
                  <c:v>17.208499999999997</c:v>
                </c:pt>
                <c:pt idx="38">
                  <c:v>17.78</c:v>
                </c:pt>
                <c:pt idx="39">
                  <c:v>18.033999999999999</c:v>
                </c:pt>
                <c:pt idx="40">
                  <c:v>18.033999999999999</c:v>
                </c:pt>
                <c:pt idx="41">
                  <c:v>17.462499999999999</c:v>
                </c:pt>
                <c:pt idx="42">
                  <c:v>16.763999999999999</c:v>
                </c:pt>
                <c:pt idx="43">
                  <c:v>15.620999999999999</c:v>
                </c:pt>
                <c:pt idx="44">
                  <c:v>14.2875</c:v>
                </c:pt>
                <c:pt idx="45">
                  <c:v>12.953999999999999</c:v>
                </c:pt>
                <c:pt idx="46">
                  <c:v>11.493499999999999</c:v>
                </c:pt>
                <c:pt idx="47">
                  <c:v>10.032999999999999</c:v>
                </c:pt>
                <c:pt idx="48">
                  <c:v>8.7629999999999999</c:v>
                </c:pt>
                <c:pt idx="49">
                  <c:v>7.62</c:v>
                </c:pt>
                <c:pt idx="50">
                  <c:v>6.8579999999999997</c:v>
                </c:pt>
                <c:pt idx="51">
                  <c:v>6.0960000000000001</c:v>
                </c:pt>
                <c:pt idx="52">
                  <c:v>5.8419999999999996</c:v>
                </c:pt>
                <c:pt idx="53">
                  <c:v>5.9689999999999994</c:v>
                </c:pt>
                <c:pt idx="54">
                  <c:v>6.35</c:v>
                </c:pt>
                <c:pt idx="55">
                  <c:v>6.8579999999999997</c:v>
                </c:pt>
                <c:pt idx="56">
                  <c:v>7.7469999999999999</c:v>
                </c:pt>
                <c:pt idx="57">
                  <c:v>8.89</c:v>
                </c:pt>
                <c:pt idx="58">
                  <c:v>9.9060000000000006</c:v>
                </c:pt>
                <c:pt idx="59">
                  <c:v>11.175999999999998</c:v>
                </c:pt>
                <c:pt idx="60">
                  <c:v>12.318999999999999</c:v>
                </c:pt>
                <c:pt idx="61">
                  <c:v>13.398499999999999</c:v>
                </c:pt>
                <c:pt idx="62">
                  <c:v>14.4145</c:v>
                </c:pt>
                <c:pt idx="63">
                  <c:v>15.24</c:v>
                </c:pt>
                <c:pt idx="64">
                  <c:v>15.748000000000001</c:v>
                </c:pt>
                <c:pt idx="65">
                  <c:v>16.001999999999999</c:v>
                </c:pt>
                <c:pt idx="66">
                  <c:v>16.001999999999999</c:v>
                </c:pt>
                <c:pt idx="67">
                  <c:v>15.875</c:v>
                </c:pt>
                <c:pt idx="68">
                  <c:v>15.366999999999999</c:v>
                </c:pt>
                <c:pt idx="69">
                  <c:v>14.668499999999998</c:v>
                </c:pt>
                <c:pt idx="70">
                  <c:v>13.843</c:v>
                </c:pt>
                <c:pt idx="71">
                  <c:v>12.827</c:v>
                </c:pt>
                <c:pt idx="72">
                  <c:v>11.874499999999999</c:v>
                </c:pt>
                <c:pt idx="73">
                  <c:v>10.795</c:v>
                </c:pt>
                <c:pt idx="74">
                  <c:v>10.032999999999999</c:v>
                </c:pt>
                <c:pt idx="75">
                  <c:v>9.0804999999999989</c:v>
                </c:pt>
                <c:pt idx="76">
                  <c:v>8.5089999999999986</c:v>
                </c:pt>
                <c:pt idx="77">
                  <c:v>8.0009999999999994</c:v>
                </c:pt>
                <c:pt idx="78">
                  <c:v>7.6834999999999996</c:v>
                </c:pt>
                <c:pt idx="79">
                  <c:v>7.6834999999999996</c:v>
                </c:pt>
                <c:pt idx="80">
                  <c:v>7.8104999999999993</c:v>
                </c:pt>
                <c:pt idx="81">
                  <c:v>8.1914999999999996</c:v>
                </c:pt>
                <c:pt idx="82">
                  <c:v>8.6359999999999992</c:v>
                </c:pt>
                <c:pt idx="83">
                  <c:v>9.3979999999999997</c:v>
                </c:pt>
                <c:pt idx="84">
                  <c:v>10.16</c:v>
                </c:pt>
                <c:pt idx="85">
                  <c:v>10.921999999999999</c:v>
                </c:pt>
                <c:pt idx="86">
                  <c:v>11.810999999999998</c:v>
                </c:pt>
                <c:pt idx="87">
                  <c:v>12.573</c:v>
                </c:pt>
                <c:pt idx="88">
                  <c:v>13.335000000000001</c:v>
                </c:pt>
                <c:pt idx="89">
                  <c:v>13.97</c:v>
                </c:pt>
                <c:pt idx="90">
                  <c:v>14.350999999999999</c:v>
                </c:pt>
                <c:pt idx="91">
                  <c:v>14.668499999999998</c:v>
                </c:pt>
                <c:pt idx="92">
                  <c:v>14.859</c:v>
                </c:pt>
                <c:pt idx="93">
                  <c:v>14.605</c:v>
                </c:pt>
                <c:pt idx="94">
                  <c:v>14.350999999999999</c:v>
                </c:pt>
                <c:pt idx="95">
                  <c:v>13.97</c:v>
                </c:pt>
                <c:pt idx="96">
                  <c:v>13.398499999999999</c:v>
                </c:pt>
                <c:pt idx="97">
                  <c:v>12.827</c:v>
                </c:pt>
                <c:pt idx="98">
                  <c:v>12.192</c:v>
                </c:pt>
                <c:pt idx="99">
                  <c:v>11.43</c:v>
                </c:pt>
                <c:pt idx="100">
                  <c:v>10.795</c:v>
                </c:pt>
                <c:pt idx="101">
                  <c:v>10.16</c:v>
                </c:pt>
                <c:pt idx="102">
                  <c:v>9.6519999999999992</c:v>
                </c:pt>
                <c:pt idx="103">
                  <c:v>9.270999999999999</c:v>
                </c:pt>
                <c:pt idx="104">
                  <c:v>9.0169999999999995</c:v>
                </c:pt>
                <c:pt idx="105">
                  <c:v>8.89</c:v>
                </c:pt>
                <c:pt idx="106">
                  <c:v>8.89</c:v>
                </c:pt>
                <c:pt idx="107">
                  <c:v>9.1439999999999984</c:v>
                </c:pt>
                <c:pt idx="108">
                  <c:v>9.4614999999999991</c:v>
                </c:pt>
                <c:pt idx="109">
                  <c:v>10.414</c:v>
                </c:pt>
                <c:pt idx="110">
                  <c:v>11.557</c:v>
                </c:pt>
                <c:pt idx="111">
                  <c:v>12.573</c:v>
                </c:pt>
                <c:pt idx="112">
                  <c:v>13.398499999999999</c:v>
                </c:pt>
                <c:pt idx="113">
                  <c:v>13.779500000000001</c:v>
                </c:pt>
                <c:pt idx="114">
                  <c:v>13.588999999999999</c:v>
                </c:pt>
                <c:pt idx="115">
                  <c:v>13.081</c:v>
                </c:pt>
                <c:pt idx="116">
                  <c:v>12.192</c:v>
                </c:pt>
                <c:pt idx="117">
                  <c:v>11.175999999999998</c:v>
                </c:pt>
                <c:pt idx="118">
                  <c:v>10.414</c:v>
                </c:pt>
                <c:pt idx="119">
                  <c:v>9.9060000000000006</c:v>
                </c:pt>
                <c:pt idx="120">
                  <c:v>9.7789999999999999</c:v>
                </c:pt>
                <c:pt idx="121">
                  <c:v>10.032999999999999</c:v>
                </c:pt>
                <c:pt idx="122">
                  <c:v>10.668000000000001</c:v>
                </c:pt>
                <c:pt idx="123">
                  <c:v>11.43</c:v>
                </c:pt>
                <c:pt idx="124">
                  <c:v>12.128499999999999</c:v>
                </c:pt>
                <c:pt idx="125">
                  <c:v>12.827</c:v>
                </c:pt>
                <c:pt idx="126">
                  <c:v>13.081</c:v>
                </c:pt>
                <c:pt idx="127">
                  <c:v>13.081</c:v>
                </c:pt>
                <c:pt idx="128">
                  <c:v>12.7</c:v>
                </c:pt>
                <c:pt idx="129">
                  <c:v>12.192</c:v>
                </c:pt>
                <c:pt idx="130">
                  <c:v>11.43</c:v>
                </c:pt>
                <c:pt idx="131">
                  <c:v>10.795</c:v>
                </c:pt>
                <c:pt idx="132">
                  <c:v>10.414</c:v>
                </c:pt>
                <c:pt idx="133">
                  <c:v>10.16</c:v>
                </c:pt>
                <c:pt idx="134">
                  <c:v>10.414</c:v>
                </c:pt>
                <c:pt idx="135">
                  <c:v>10.858499999999999</c:v>
                </c:pt>
                <c:pt idx="136">
                  <c:v>11.2395</c:v>
                </c:pt>
                <c:pt idx="137">
                  <c:v>11.874499999999999</c:v>
                </c:pt>
                <c:pt idx="138">
                  <c:v>12.318999999999999</c:v>
                </c:pt>
                <c:pt idx="139">
                  <c:v>12.6365</c:v>
                </c:pt>
                <c:pt idx="140">
                  <c:v>12.7</c:v>
                </c:pt>
                <c:pt idx="141">
                  <c:v>12.445999999999998</c:v>
                </c:pt>
                <c:pt idx="142">
                  <c:v>12.065</c:v>
                </c:pt>
                <c:pt idx="143">
                  <c:v>11.557</c:v>
                </c:pt>
                <c:pt idx="144">
                  <c:v>11.112500000000001</c:v>
                </c:pt>
                <c:pt idx="145">
                  <c:v>10.795</c:v>
                </c:pt>
                <c:pt idx="146">
                  <c:v>10.540999999999999</c:v>
                </c:pt>
                <c:pt idx="147">
                  <c:v>11.366499999999998</c:v>
                </c:pt>
                <c:pt idx="148">
                  <c:v>11.683999999999999</c:v>
                </c:pt>
                <c:pt idx="149">
                  <c:v>12.192</c:v>
                </c:pt>
                <c:pt idx="150">
                  <c:v>11.810999999999998</c:v>
                </c:pt>
                <c:pt idx="151">
                  <c:v>11.6205</c:v>
                </c:pt>
                <c:pt idx="152">
                  <c:v>10.9855</c:v>
                </c:pt>
                <c:pt idx="153">
                  <c:v>9.7155000000000005</c:v>
                </c:pt>
                <c:pt idx="154">
                  <c:v>7.9375000000000009</c:v>
                </c:pt>
                <c:pt idx="155">
                  <c:v>5.9055000000000009</c:v>
                </c:pt>
                <c:pt idx="156">
                  <c:v>3.3655000000000004</c:v>
                </c:pt>
                <c:pt idx="157">
                  <c:v>0.82550000000000046</c:v>
                </c:pt>
                <c:pt idx="158">
                  <c:v>-1.7779999999999982</c:v>
                </c:pt>
                <c:pt idx="159">
                  <c:v>-4.0004999999999979</c:v>
                </c:pt>
                <c:pt idx="160">
                  <c:v>-5.6514999999999995</c:v>
                </c:pt>
                <c:pt idx="161">
                  <c:v>-7.8739999999999988</c:v>
                </c:pt>
                <c:pt idx="162">
                  <c:v>-8.8264999999999993</c:v>
                </c:pt>
                <c:pt idx="163">
                  <c:v>-9.5885000000000016</c:v>
                </c:pt>
                <c:pt idx="164">
                  <c:v>-9.8424999999999994</c:v>
                </c:pt>
                <c:pt idx="165">
                  <c:v>-9.1439999999999984</c:v>
                </c:pt>
                <c:pt idx="166">
                  <c:v>-8.0009999999999994</c:v>
                </c:pt>
                <c:pt idx="167">
                  <c:v>-6.6039999999999992</c:v>
                </c:pt>
                <c:pt idx="168">
                  <c:v>-4.8259999999999987</c:v>
                </c:pt>
                <c:pt idx="169">
                  <c:v>-2.7304999999999984</c:v>
                </c:pt>
                <c:pt idx="170">
                  <c:v>-0.44449999999999956</c:v>
                </c:pt>
                <c:pt idx="171">
                  <c:v>1.5240000000000014</c:v>
                </c:pt>
                <c:pt idx="172">
                  <c:v>3.5560000000000009</c:v>
                </c:pt>
                <c:pt idx="173">
                  <c:v>5.5245000000000006</c:v>
                </c:pt>
                <c:pt idx="174">
                  <c:v>6.6675000000000013</c:v>
                </c:pt>
                <c:pt idx="175">
                  <c:v>7.6835000000000013</c:v>
                </c:pt>
                <c:pt idx="176">
                  <c:v>8.3185000000000002</c:v>
                </c:pt>
                <c:pt idx="177">
                  <c:v>8.3185000000000002</c:v>
                </c:pt>
                <c:pt idx="178">
                  <c:v>7.9375000000000009</c:v>
                </c:pt>
                <c:pt idx="179">
                  <c:v>7.2390000000000017</c:v>
                </c:pt>
                <c:pt idx="180">
                  <c:v>6.1595000000000004</c:v>
                </c:pt>
                <c:pt idx="181">
                  <c:v>4.7625000000000011</c:v>
                </c:pt>
                <c:pt idx="182">
                  <c:v>3.1115000000000013</c:v>
                </c:pt>
                <c:pt idx="183">
                  <c:v>1.2065000000000015</c:v>
                </c:pt>
                <c:pt idx="184">
                  <c:v>-0.57149999999999912</c:v>
                </c:pt>
                <c:pt idx="185">
                  <c:v>-2.2225000000000001</c:v>
                </c:pt>
                <c:pt idx="186">
                  <c:v>-3.6194999999999995</c:v>
                </c:pt>
                <c:pt idx="187">
                  <c:v>-5.0164999999999988</c:v>
                </c:pt>
                <c:pt idx="188">
                  <c:v>-6.0324999999999998</c:v>
                </c:pt>
                <c:pt idx="189">
                  <c:v>-6.6039999999999992</c:v>
                </c:pt>
                <c:pt idx="190">
                  <c:v>-6.7944999999999993</c:v>
                </c:pt>
                <c:pt idx="191">
                  <c:v>-6.540499999999998</c:v>
                </c:pt>
                <c:pt idx="192">
                  <c:v>-5.9054999999999982</c:v>
                </c:pt>
                <c:pt idx="193">
                  <c:v>-5.1434999999999986</c:v>
                </c:pt>
                <c:pt idx="194">
                  <c:v>-3.8734999999999986</c:v>
                </c:pt>
                <c:pt idx="195">
                  <c:v>-2.7304999999999984</c:v>
                </c:pt>
                <c:pt idx="196">
                  <c:v>-1.0794999999999995</c:v>
                </c:pt>
                <c:pt idx="197">
                  <c:v>0.3175</c:v>
                </c:pt>
                <c:pt idx="198">
                  <c:v>1.8415000000000015</c:v>
                </c:pt>
                <c:pt idx="199">
                  <c:v>3.1115000000000013</c:v>
                </c:pt>
                <c:pt idx="200">
                  <c:v>4.2545000000000011</c:v>
                </c:pt>
                <c:pt idx="201">
                  <c:v>5.0165000000000015</c:v>
                </c:pt>
                <c:pt idx="202">
                  <c:v>5.6515000000000013</c:v>
                </c:pt>
                <c:pt idx="203">
                  <c:v>5.9055000000000009</c:v>
                </c:pt>
                <c:pt idx="204">
                  <c:v>5.7785000000000011</c:v>
                </c:pt>
                <c:pt idx="205">
                  <c:v>5.2705000000000002</c:v>
                </c:pt>
                <c:pt idx="206">
                  <c:v>4.572000000000001</c:v>
                </c:pt>
                <c:pt idx="207">
                  <c:v>3.7465000000000015</c:v>
                </c:pt>
                <c:pt idx="208">
                  <c:v>2.4130000000000007</c:v>
                </c:pt>
                <c:pt idx="209">
                  <c:v>1.2700000000000011</c:v>
                </c:pt>
                <c:pt idx="210">
                  <c:v>0.19050000000000045</c:v>
                </c:pt>
                <c:pt idx="211">
                  <c:v>-1.1429999999999982</c:v>
                </c:pt>
                <c:pt idx="212">
                  <c:v>-2.2225000000000001</c:v>
                </c:pt>
                <c:pt idx="213">
                  <c:v>-3.1749999999999998</c:v>
                </c:pt>
                <c:pt idx="214">
                  <c:v>-3.9369999999999994</c:v>
                </c:pt>
                <c:pt idx="215">
                  <c:v>-4.5084999999999988</c:v>
                </c:pt>
                <c:pt idx="216">
                  <c:v>-4.7625000000000002</c:v>
                </c:pt>
                <c:pt idx="217">
                  <c:v>-4.6354999999999986</c:v>
                </c:pt>
                <c:pt idx="218">
                  <c:v>-4.3814999999999991</c:v>
                </c:pt>
                <c:pt idx="219">
                  <c:v>-3.7464999999999993</c:v>
                </c:pt>
                <c:pt idx="220">
                  <c:v>-3.0479999999999983</c:v>
                </c:pt>
                <c:pt idx="221">
                  <c:v>-2.2225000000000001</c:v>
                </c:pt>
                <c:pt idx="222">
                  <c:v>-1.206499999999999</c:v>
                </c:pt>
                <c:pt idx="223">
                  <c:v>-0.1904999999999982</c:v>
                </c:pt>
                <c:pt idx="224">
                  <c:v>0.95250000000000112</c:v>
                </c:pt>
                <c:pt idx="225">
                  <c:v>1.8415000000000015</c:v>
                </c:pt>
                <c:pt idx="226">
                  <c:v>2.7305000000000006</c:v>
                </c:pt>
                <c:pt idx="227">
                  <c:v>3.3655000000000004</c:v>
                </c:pt>
                <c:pt idx="228">
                  <c:v>3.8735000000000008</c:v>
                </c:pt>
                <c:pt idx="229">
                  <c:v>4.1275000000000013</c:v>
                </c:pt>
                <c:pt idx="230">
                  <c:v>4.0005000000000006</c:v>
                </c:pt>
                <c:pt idx="231">
                  <c:v>3.9370000000000007</c:v>
                </c:pt>
                <c:pt idx="232">
                  <c:v>2.7940000000000014</c:v>
                </c:pt>
                <c:pt idx="233">
                  <c:v>1.2700000000000011</c:v>
                </c:pt>
                <c:pt idx="234">
                  <c:v>-0.44449999999999956</c:v>
                </c:pt>
                <c:pt idx="235">
                  <c:v>-1.9684999999999986</c:v>
                </c:pt>
                <c:pt idx="236">
                  <c:v>-3.0479999999999983</c:v>
                </c:pt>
                <c:pt idx="237">
                  <c:v>-3.3019999999999996</c:v>
                </c:pt>
                <c:pt idx="238">
                  <c:v>-2.8574999999999999</c:v>
                </c:pt>
                <c:pt idx="239">
                  <c:v>-1.7144999999999995</c:v>
                </c:pt>
                <c:pt idx="240">
                  <c:v>-0.38099999999999867</c:v>
                </c:pt>
                <c:pt idx="241">
                  <c:v>1.0160000000000009</c:v>
                </c:pt>
                <c:pt idx="242">
                  <c:v>2.222500000000001</c:v>
                </c:pt>
                <c:pt idx="243">
                  <c:v>2.9210000000000012</c:v>
                </c:pt>
                <c:pt idx="244">
                  <c:v>2.7305000000000006</c:v>
                </c:pt>
                <c:pt idx="245">
                  <c:v>2.0955000000000004</c:v>
                </c:pt>
                <c:pt idx="246">
                  <c:v>1.0795000000000008</c:v>
                </c:pt>
                <c:pt idx="247">
                  <c:v>-6.3499999999998641E-2</c:v>
                </c:pt>
                <c:pt idx="248">
                  <c:v>-1.206499999999999</c:v>
                </c:pt>
                <c:pt idx="249">
                  <c:v>-1.9684999999999986</c:v>
                </c:pt>
                <c:pt idx="250">
                  <c:v>-2.3494999999999995</c:v>
                </c:pt>
                <c:pt idx="251">
                  <c:v>-3.7464999999999993</c:v>
                </c:pt>
                <c:pt idx="252">
                  <c:v>-1.3334999999999986</c:v>
                </c:pt>
                <c:pt idx="253">
                  <c:v>-0.44449999999999956</c:v>
                </c:pt>
                <c:pt idx="254">
                  <c:v>0.57150000000000134</c:v>
                </c:pt>
                <c:pt idx="255">
                  <c:v>1.4605000000000006</c:v>
                </c:pt>
                <c:pt idx="256">
                  <c:v>1.968500000000001</c:v>
                </c:pt>
                <c:pt idx="257">
                  <c:v>1.968500000000001</c:v>
                </c:pt>
                <c:pt idx="258">
                  <c:v>1.5240000000000014</c:v>
                </c:pt>
                <c:pt idx="259">
                  <c:v>0.88900000000000134</c:v>
                </c:pt>
                <c:pt idx="260">
                  <c:v>6.3500000000000903E-2</c:v>
                </c:pt>
                <c:pt idx="261">
                  <c:v>-0.63500000000000001</c:v>
                </c:pt>
                <c:pt idx="262">
                  <c:v>-1.27</c:v>
                </c:pt>
                <c:pt idx="263">
                  <c:v>-1.5874999999999999</c:v>
                </c:pt>
                <c:pt idx="264">
                  <c:v>-1.3334999999999986</c:v>
                </c:pt>
                <c:pt idx="265">
                  <c:v>-0.95250000000000001</c:v>
                </c:pt>
                <c:pt idx="266">
                  <c:v>-0.44449999999999956</c:v>
                </c:pt>
                <c:pt idx="267">
                  <c:v>0.25400000000000134</c:v>
                </c:pt>
                <c:pt idx="268">
                  <c:v>0.88900000000000134</c:v>
                </c:pt>
                <c:pt idx="269">
                  <c:v>1.333500000000001</c:v>
                </c:pt>
                <c:pt idx="270">
                  <c:v>1.333500000000001</c:v>
                </c:pt>
                <c:pt idx="271">
                  <c:v>1.2065000000000015</c:v>
                </c:pt>
                <c:pt idx="272">
                  <c:v>6.3500000000000903E-2</c:v>
                </c:pt>
                <c:pt idx="273">
                  <c:v>-0.95250000000000001</c:v>
                </c:pt>
                <c:pt idx="274">
                  <c:v>-0.88899999999999912</c:v>
                </c:pt>
                <c:pt idx="275">
                  <c:v>-0.38099999999999867</c:v>
                </c:pt>
                <c:pt idx="276">
                  <c:v>0.44450000000000184</c:v>
                </c:pt>
                <c:pt idx="277">
                  <c:v>0.95250000000000112</c:v>
                </c:pt>
                <c:pt idx="27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CCW equilibrium </c:v>
          </c:tx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xVal>
            <c:numRef>
              <c:f>'combined data'!$U$3:$U$4</c:f>
              <c:numCache>
                <c:formatCode>General</c:formatCode>
                <c:ptCount val="2"/>
                <c:pt idx="0">
                  <c:v>0</c:v>
                </c:pt>
                <c:pt idx="1">
                  <c:v>12000</c:v>
                </c:pt>
              </c:numCache>
            </c:numRef>
          </c:xVal>
          <c:yVal>
            <c:numRef>
              <c:f>'combined data'!$V$3:$V$4</c:f>
              <c:numCache>
                <c:formatCode>General</c:formatCode>
                <c:ptCount val="2"/>
                <c:pt idx="0">
                  <c:v>11.71575</c:v>
                </c:pt>
                <c:pt idx="1">
                  <c:v>11.71575</c:v>
                </c:pt>
              </c:numCache>
            </c:numRef>
          </c:yVal>
          <c:smooth val="0"/>
        </c:ser>
        <c:ser>
          <c:idx val="2"/>
          <c:order val="2"/>
          <c:tx>
            <c:v>CW equilibrium</c:v>
          </c:tx>
          <c:xVal>
            <c:numRef>
              <c:f>'combined data'!$U$3:$U$4</c:f>
              <c:numCache>
                <c:formatCode>General</c:formatCode>
                <c:ptCount val="2"/>
                <c:pt idx="0">
                  <c:v>0</c:v>
                </c:pt>
                <c:pt idx="1">
                  <c:v>12000</c:v>
                </c:pt>
              </c:numCache>
            </c:numRef>
          </c:xVal>
          <c:yVal>
            <c:numRef>
              <c:f>('combined data'!$U$3,'combined data'!$I$2)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83552"/>
        <c:axId val="130589824"/>
      </c:scatterChart>
      <c:valAx>
        <c:axId val="130583552"/>
        <c:scaling>
          <c:orientation val="minMax"/>
          <c:max val="12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Time (sec)</a:t>
                </a:r>
              </a:p>
            </c:rich>
          </c:tx>
          <c:layout>
            <c:manualLayout>
              <c:xMode val="edge"/>
              <c:yMode val="edge"/>
              <c:x val="0.42034951990103481"/>
              <c:y val="0.923329836625026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0589824"/>
        <c:crosses val="autoZero"/>
        <c:crossBetween val="midCat"/>
      </c:valAx>
      <c:valAx>
        <c:axId val="130589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Position (cm)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305835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Acceleration</a:t>
            </a:r>
            <a:r>
              <a:rPr lang="en-US" baseline="0"/>
              <a:t> Method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012099520617778"/>
          <c:y val="0.16821591745476255"/>
          <c:w val="0.46017903514273106"/>
          <c:h val="0.70315988279242869"/>
        </c:manualLayout>
      </c:layout>
      <c:scatterChart>
        <c:scatterStyle val="lineMarker"/>
        <c:varyColors val="0"/>
        <c:ser>
          <c:idx val="1"/>
          <c:order val="0"/>
          <c:tx>
            <c:v>One Minuter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71111111111111114"/>
                  <c:y val="0.19523038786818314"/>
                </c:manualLayout>
              </c:layout>
              <c:numFmt formatCode="0.00000E+00" sourceLinked="0"/>
            </c:trendlineLbl>
          </c:trendline>
          <c:xVal>
            <c:numRef>
              <c:f>'combined data'!$R$4:$R$8</c:f>
              <c:numCache>
                <c:formatCode>General</c:formatCode>
                <c:ptCount val="5"/>
                <c:pt idx="0">
                  <c:v>0</c:v>
                </c:pt>
                <c:pt idx="1">
                  <c:v>225</c:v>
                </c:pt>
                <c:pt idx="2">
                  <c:v>900</c:v>
                </c:pt>
                <c:pt idx="3">
                  <c:v>2025</c:v>
                </c:pt>
                <c:pt idx="4">
                  <c:v>3600</c:v>
                </c:pt>
              </c:numCache>
            </c:numRef>
          </c:xVal>
          <c:yVal>
            <c:numRef>
              <c:f>'combined data'!$S$4:$S$8</c:f>
              <c:numCache>
                <c:formatCode>0.000E+00</c:formatCode>
                <c:ptCount val="5"/>
                <c:pt idx="0" formatCode="General">
                  <c:v>0</c:v>
                </c:pt>
                <c:pt idx="1">
                  <c:v>3.5525179403321513E-5</c:v>
                </c:pt>
                <c:pt idx="2">
                  <c:v>1.0657553820996457E-4</c:v>
                </c:pt>
                <c:pt idx="3">
                  <c:v>2.1315107641992908E-4</c:v>
                </c:pt>
                <c:pt idx="4">
                  <c:v>4.0853956313819734E-4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611072"/>
        <c:axId val="132613248"/>
      </c:scatterChart>
      <c:valAx>
        <c:axId val="13261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/>
                  <a:t>Time</a:t>
                </a:r>
                <a:r>
                  <a:rPr lang="en-US" sz="1400" baseline="0"/>
                  <a:t> Squared (s</a:t>
                </a:r>
                <a:r>
                  <a:rPr lang="en-US" sz="1400" baseline="30000"/>
                  <a:t>2</a:t>
                </a:r>
                <a:r>
                  <a:rPr lang="en-US" sz="1400" baseline="0"/>
                  <a:t>)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2613248"/>
        <c:crosses val="autoZero"/>
        <c:crossBetween val="midCat"/>
      </c:valAx>
      <c:valAx>
        <c:axId val="132613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/>
                  <a:t>Position (m)</a:t>
                </a:r>
              </a:p>
            </c:rich>
          </c:tx>
          <c:layout>
            <c:manualLayout>
              <c:xMode val="edge"/>
              <c:yMode val="edge"/>
              <c:x val="0"/>
              <c:y val="0.416753461372883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6110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30</xdr:row>
      <xdr:rowOff>166687</xdr:rowOff>
    </xdr:from>
    <xdr:to>
      <xdr:col>18</xdr:col>
      <xdr:colOff>352424</xdr:colOff>
      <xdr:row>55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685799</xdr:colOff>
      <xdr:row>17</xdr:row>
      <xdr:rowOff>190500</xdr:rowOff>
    </xdr:from>
    <xdr:to>
      <xdr:col>28</xdr:col>
      <xdr:colOff>161924</xdr:colOff>
      <xdr:row>37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53"/>
  <sheetViews>
    <sheetView workbookViewId="0">
      <selection activeCell="H2" sqref="H2:H16"/>
    </sheetView>
  </sheetViews>
  <sheetFormatPr defaultRowHeight="15" x14ac:dyDescent="0.25"/>
  <cols>
    <col min="1" max="1" width="13.7109375" customWidth="1"/>
    <col min="2" max="2" width="13.42578125" customWidth="1"/>
    <col min="3" max="3" width="14.28515625" customWidth="1"/>
    <col min="4" max="4" width="14" customWidth="1"/>
    <col min="5" max="5" width="19" bestFit="1" customWidth="1"/>
  </cols>
  <sheetData>
    <row r="1" spans="1:8" x14ac:dyDescent="0.25">
      <c r="A1" t="s">
        <v>0</v>
      </c>
      <c r="B1" t="s">
        <v>1</v>
      </c>
      <c r="C1" t="s">
        <v>1</v>
      </c>
      <c r="D1" t="s">
        <v>2</v>
      </c>
      <c r="E1" t="s">
        <v>4</v>
      </c>
    </row>
    <row r="2" spans="1:8" x14ac:dyDescent="0.25">
      <c r="E2" t="s">
        <v>5</v>
      </c>
      <c r="F2" t="s">
        <v>6</v>
      </c>
      <c r="G2" t="s">
        <v>7</v>
      </c>
      <c r="H2" t="s">
        <v>9</v>
      </c>
    </row>
    <row r="3" spans="1:8" x14ac:dyDescent="0.25">
      <c r="A3">
        <v>0</v>
      </c>
      <c r="B3">
        <v>-0.05</v>
      </c>
      <c r="C3">
        <f>B3+0.05</f>
        <v>0</v>
      </c>
      <c r="D3">
        <f>C3*2.54</f>
        <v>0</v>
      </c>
      <c r="E3">
        <v>3</v>
      </c>
      <c r="F3">
        <v>30</v>
      </c>
      <c r="G3">
        <f>E3*60+F3</f>
        <v>210</v>
      </c>
      <c r="H3">
        <v>0</v>
      </c>
    </row>
    <row r="4" spans="1:8" x14ac:dyDescent="0.25">
      <c r="A4">
        <v>15</v>
      </c>
      <c r="B4">
        <v>0.15</v>
      </c>
      <c r="C4">
        <f t="shared" ref="C4:C67" si="0">B4+0.05</f>
        <v>0.2</v>
      </c>
      <c r="D4">
        <f t="shared" ref="D4:D67" si="1">C4*2.54</f>
        <v>0.50800000000000001</v>
      </c>
      <c r="E4">
        <v>6</v>
      </c>
      <c r="F4">
        <v>30</v>
      </c>
      <c r="G4">
        <f t="shared" ref="G4:G16" si="2">E4*60+F4</f>
        <v>390</v>
      </c>
      <c r="H4">
        <f>G4</f>
        <v>390</v>
      </c>
    </row>
    <row r="5" spans="1:8" x14ac:dyDescent="0.25">
      <c r="A5">
        <v>30</v>
      </c>
      <c r="B5">
        <v>0.55000000000000004</v>
      </c>
      <c r="C5">
        <f t="shared" si="0"/>
        <v>0.60000000000000009</v>
      </c>
      <c r="D5">
        <f t="shared" si="1"/>
        <v>1.5240000000000002</v>
      </c>
      <c r="E5">
        <v>10</v>
      </c>
      <c r="F5">
        <v>0</v>
      </c>
      <c r="G5">
        <f t="shared" si="2"/>
        <v>600</v>
      </c>
      <c r="H5">
        <v>0</v>
      </c>
    </row>
    <row r="6" spans="1:8" x14ac:dyDescent="0.25">
      <c r="A6">
        <v>45</v>
      </c>
      <c r="B6">
        <v>1.1499999999999999</v>
      </c>
      <c r="C6">
        <f t="shared" si="0"/>
        <v>1.2</v>
      </c>
      <c r="D6">
        <f t="shared" si="1"/>
        <v>3.048</v>
      </c>
      <c r="E6">
        <v>13</v>
      </c>
      <c r="F6">
        <v>15</v>
      </c>
      <c r="G6">
        <f t="shared" si="2"/>
        <v>795</v>
      </c>
      <c r="H6">
        <f>G6-G4</f>
        <v>405</v>
      </c>
    </row>
    <row r="7" spans="1:8" x14ac:dyDescent="0.25">
      <c r="A7">
        <v>60</v>
      </c>
      <c r="B7">
        <v>2.25</v>
      </c>
      <c r="C7">
        <f t="shared" si="0"/>
        <v>2.2999999999999998</v>
      </c>
      <c r="D7">
        <f t="shared" si="1"/>
        <v>5.8419999999999996</v>
      </c>
      <c r="E7">
        <v>16</v>
      </c>
      <c r="F7">
        <v>30</v>
      </c>
      <c r="G7">
        <f t="shared" si="2"/>
        <v>990</v>
      </c>
      <c r="H7">
        <v>0</v>
      </c>
    </row>
    <row r="8" spans="1:8" x14ac:dyDescent="0.25">
      <c r="A8">
        <v>75</v>
      </c>
      <c r="B8">
        <v>2.95</v>
      </c>
      <c r="C8">
        <f t="shared" si="0"/>
        <v>3</v>
      </c>
      <c r="D8">
        <f t="shared" si="1"/>
        <v>7.62</v>
      </c>
      <c r="E8">
        <v>19</v>
      </c>
      <c r="F8">
        <v>54</v>
      </c>
      <c r="G8">
        <f t="shared" si="2"/>
        <v>1194</v>
      </c>
      <c r="H8">
        <f>G8-G6</f>
        <v>399</v>
      </c>
    </row>
    <row r="9" spans="1:8" x14ac:dyDescent="0.25">
      <c r="A9">
        <v>90</v>
      </c>
      <c r="B9">
        <v>3.95</v>
      </c>
      <c r="C9">
        <f t="shared" si="0"/>
        <v>4</v>
      </c>
      <c r="D9">
        <f t="shared" si="1"/>
        <v>10.16</v>
      </c>
      <c r="E9">
        <v>23</v>
      </c>
      <c r="F9">
        <v>0</v>
      </c>
      <c r="G9">
        <f t="shared" si="2"/>
        <v>1380</v>
      </c>
      <c r="H9">
        <v>0</v>
      </c>
    </row>
    <row r="10" spans="1:8" x14ac:dyDescent="0.25">
      <c r="A10">
        <v>105</v>
      </c>
      <c r="B10">
        <v>4.95</v>
      </c>
      <c r="C10">
        <f t="shared" si="0"/>
        <v>5</v>
      </c>
      <c r="D10">
        <f t="shared" si="1"/>
        <v>12.7</v>
      </c>
      <c r="E10">
        <v>26</v>
      </c>
      <c r="F10">
        <v>30</v>
      </c>
      <c r="G10">
        <f t="shared" si="2"/>
        <v>1590</v>
      </c>
      <c r="H10">
        <f t="shared" ref="H10" si="3">G10-G8</f>
        <v>396</v>
      </c>
    </row>
    <row r="11" spans="1:8" x14ac:dyDescent="0.25">
      <c r="A11">
        <v>120</v>
      </c>
      <c r="B11">
        <v>5.85</v>
      </c>
      <c r="C11">
        <f t="shared" si="0"/>
        <v>5.8999999999999995</v>
      </c>
      <c r="D11">
        <f t="shared" si="1"/>
        <v>14.985999999999999</v>
      </c>
      <c r="E11">
        <v>29</v>
      </c>
      <c r="F11">
        <v>45</v>
      </c>
      <c r="G11">
        <f t="shared" si="2"/>
        <v>1785</v>
      </c>
      <c r="H11">
        <v>0</v>
      </c>
    </row>
    <row r="12" spans="1:8" x14ac:dyDescent="0.25">
      <c r="A12">
        <v>135</v>
      </c>
      <c r="B12">
        <v>6.75</v>
      </c>
      <c r="C12">
        <f t="shared" si="0"/>
        <v>6.8</v>
      </c>
      <c r="D12">
        <f t="shared" si="1"/>
        <v>17.271999999999998</v>
      </c>
      <c r="E12">
        <v>33</v>
      </c>
      <c r="F12">
        <v>15</v>
      </c>
      <c r="G12">
        <f t="shared" si="2"/>
        <v>1995</v>
      </c>
      <c r="H12">
        <f>G12-G10</f>
        <v>405</v>
      </c>
    </row>
    <row r="13" spans="1:8" x14ac:dyDescent="0.25">
      <c r="A13">
        <v>150</v>
      </c>
      <c r="B13">
        <v>7.4</v>
      </c>
      <c r="C13">
        <f t="shared" si="0"/>
        <v>7.45</v>
      </c>
      <c r="D13">
        <f t="shared" si="1"/>
        <v>18.923000000000002</v>
      </c>
      <c r="E13">
        <v>36</v>
      </c>
      <c r="F13">
        <v>26</v>
      </c>
      <c r="G13">
        <f>E13*60+F13</f>
        <v>2186</v>
      </c>
      <c r="H13">
        <v>0</v>
      </c>
    </row>
    <row r="14" spans="1:8" x14ac:dyDescent="0.25">
      <c r="A14">
        <v>165</v>
      </c>
      <c r="B14">
        <v>7.9</v>
      </c>
      <c r="C14">
        <f t="shared" si="0"/>
        <v>7.95</v>
      </c>
      <c r="D14">
        <f t="shared" si="1"/>
        <v>20.193000000000001</v>
      </c>
      <c r="E14">
        <v>39</v>
      </c>
      <c r="F14">
        <v>50</v>
      </c>
      <c r="G14">
        <f t="shared" si="2"/>
        <v>2390</v>
      </c>
      <c r="H14">
        <f t="shared" ref="H14" si="4">G14-G12</f>
        <v>395</v>
      </c>
    </row>
    <row r="15" spans="1:8" x14ac:dyDescent="0.25">
      <c r="A15">
        <v>180</v>
      </c>
      <c r="B15">
        <v>8.375</v>
      </c>
      <c r="C15">
        <f t="shared" si="0"/>
        <v>8.4250000000000007</v>
      </c>
      <c r="D15">
        <f t="shared" si="1"/>
        <v>21.399500000000003</v>
      </c>
      <c r="E15">
        <v>43</v>
      </c>
      <c r="F15">
        <v>0</v>
      </c>
      <c r="G15">
        <f t="shared" si="2"/>
        <v>2580</v>
      </c>
      <c r="H15">
        <v>0</v>
      </c>
    </row>
    <row r="16" spans="1:8" x14ac:dyDescent="0.25">
      <c r="A16">
        <v>195</v>
      </c>
      <c r="B16">
        <f>8+(3/8)</f>
        <v>8.375</v>
      </c>
      <c r="C16">
        <f t="shared" si="0"/>
        <v>8.4250000000000007</v>
      </c>
      <c r="D16">
        <f t="shared" si="1"/>
        <v>21.399500000000003</v>
      </c>
      <c r="E16">
        <v>46</v>
      </c>
      <c r="F16">
        <v>0</v>
      </c>
      <c r="G16">
        <f t="shared" si="2"/>
        <v>2760</v>
      </c>
      <c r="H16">
        <f>G16-G14</f>
        <v>370</v>
      </c>
    </row>
    <row r="17" spans="1:4" x14ac:dyDescent="0.25">
      <c r="A17">
        <v>210</v>
      </c>
      <c r="B17">
        <f>8+1/8</f>
        <v>8.125</v>
      </c>
      <c r="C17">
        <f t="shared" si="0"/>
        <v>8.1750000000000007</v>
      </c>
      <c r="D17">
        <f t="shared" si="1"/>
        <v>20.764500000000002</v>
      </c>
    </row>
    <row r="18" spans="1:4" x14ac:dyDescent="0.25">
      <c r="A18">
        <v>225</v>
      </c>
      <c r="B18">
        <v>7.75</v>
      </c>
      <c r="C18">
        <f t="shared" si="0"/>
        <v>7.8</v>
      </c>
      <c r="D18">
        <f t="shared" si="1"/>
        <v>19.812000000000001</v>
      </c>
    </row>
    <row r="19" spans="1:4" x14ac:dyDescent="0.25">
      <c r="A19">
        <v>240</v>
      </c>
      <c r="B19">
        <v>7.33</v>
      </c>
      <c r="C19">
        <f t="shared" si="0"/>
        <v>7.38</v>
      </c>
      <c r="D19">
        <f t="shared" si="1"/>
        <v>18.745200000000001</v>
      </c>
    </row>
    <row r="20" spans="1:4" x14ac:dyDescent="0.25">
      <c r="A20">
        <v>255</v>
      </c>
      <c r="B20">
        <v>6.5750000000000002</v>
      </c>
      <c r="C20">
        <f t="shared" si="0"/>
        <v>6.625</v>
      </c>
      <c r="D20">
        <f t="shared" si="1"/>
        <v>16.827500000000001</v>
      </c>
    </row>
    <row r="21" spans="1:4" x14ac:dyDescent="0.25">
      <c r="A21">
        <v>270</v>
      </c>
      <c r="B21">
        <v>5.85</v>
      </c>
      <c r="C21">
        <f t="shared" si="0"/>
        <v>5.8999999999999995</v>
      </c>
      <c r="D21">
        <f t="shared" si="1"/>
        <v>14.985999999999999</v>
      </c>
    </row>
    <row r="22" spans="1:4" x14ac:dyDescent="0.25">
      <c r="A22">
        <v>285</v>
      </c>
      <c r="B22">
        <v>5</v>
      </c>
      <c r="C22">
        <f t="shared" si="0"/>
        <v>5.05</v>
      </c>
      <c r="D22">
        <f t="shared" si="1"/>
        <v>12.827</v>
      </c>
    </row>
    <row r="23" spans="1:4" x14ac:dyDescent="0.25">
      <c r="A23">
        <v>300</v>
      </c>
      <c r="B23">
        <v>4.2</v>
      </c>
      <c r="C23">
        <f t="shared" si="0"/>
        <v>4.25</v>
      </c>
      <c r="D23">
        <f t="shared" si="1"/>
        <v>10.795</v>
      </c>
    </row>
    <row r="24" spans="1:4" x14ac:dyDescent="0.25">
      <c r="A24">
        <v>315</v>
      </c>
      <c r="B24">
        <v>3.45</v>
      </c>
      <c r="C24">
        <f t="shared" si="0"/>
        <v>3.5</v>
      </c>
      <c r="D24">
        <f t="shared" si="1"/>
        <v>8.89</v>
      </c>
    </row>
    <row r="25" spans="1:4" x14ac:dyDescent="0.25">
      <c r="A25">
        <v>330</v>
      </c>
      <c r="B25">
        <v>2.7</v>
      </c>
      <c r="C25">
        <f t="shared" si="0"/>
        <v>2.75</v>
      </c>
      <c r="D25">
        <f t="shared" si="1"/>
        <v>6.9850000000000003</v>
      </c>
    </row>
    <row r="26" spans="1:4" x14ac:dyDescent="0.25">
      <c r="A26">
        <v>345</v>
      </c>
      <c r="B26">
        <v>2.1</v>
      </c>
      <c r="C26">
        <f t="shared" si="0"/>
        <v>2.15</v>
      </c>
      <c r="D26">
        <f t="shared" si="1"/>
        <v>5.4609999999999994</v>
      </c>
    </row>
    <row r="27" spans="1:4" x14ac:dyDescent="0.25">
      <c r="A27">
        <v>360</v>
      </c>
      <c r="B27">
        <v>1.65</v>
      </c>
      <c r="C27">
        <f t="shared" si="0"/>
        <v>1.7</v>
      </c>
      <c r="D27">
        <f t="shared" si="1"/>
        <v>4.3179999999999996</v>
      </c>
    </row>
    <row r="28" spans="1:4" x14ac:dyDescent="0.25">
      <c r="A28">
        <v>375</v>
      </c>
      <c r="B28">
        <v>1.4</v>
      </c>
      <c r="C28">
        <f t="shared" si="0"/>
        <v>1.45</v>
      </c>
      <c r="D28">
        <f t="shared" si="1"/>
        <v>3.6829999999999998</v>
      </c>
    </row>
    <row r="29" spans="1:4" x14ac:dyDescent="0.25">
      <c r="A29">
        <v>390</v>
      </c>
      <c r="B29">
        <v>1.3</v>
      </c>
      <c r="C29">
        <f t="shared" si="0"/>
        <v>1.35</v>
      </c>
      <c r="D29">
        <f t="shared" si="1"/>
        <v>3.4290000000000003</v>
      </c>
    </row>
    <row r="30" spans="1:4" x14ac:dyDescent="0.25">
      <c r="A30">
        <v>405</v>
      </c>
      <c r="B30">
        <v>1.35</v>
      </c>
      <c r="C30">
        <f t="shared" si="0"/>
        <v>1.4000000000000001</v>
      </c>
      <c r="D30">
        <f t="shared" si="1"/>
        <v>3.5560000000000005</v>
      </c>
    </row>
    <row r="31" spans="1:4" x14ac:dyDescent="0.25">
      <c r="A31">
        <v>420</v>
      </c>
      <c r="B31">
        <v>1.6</v>
      </c>
      <c r="C31">
        <f t="shared" si="0"/>
        <v>1.6500000000000001</v>
      </c>
      <c r="D31">
        <f t="shared" si="1"/>
        <v>4.1910000000000007</v>
      </c>
    </row>
    <row r="32" spans="1:4" x14ac:dyDescent="0.25">
      <c r="A32">
        <v>435</v>
      </c>
      <c r="B32">
        <v>2</v>
      </c>
      <c r="C32">
        <f t="shared" si="0"/>
        <v>2.0499999999999998</v>
      </c>
      <c r="D32">
        <f t="shared" si="1"/>
        <v>5.2069999999999999</v>
      </c>
    </row>
    <row r="33" spans="1:4" x14ac:dyDescent="0.25">
      <c r="A33">
        <v>450</v>
      </c>
      <c r="B33">
        <v>2.5499999999999998</v>
      </c>
      <c r="C33">
        <f t="shared" si="0"/>
        <v>2.5999999999999996</v>
      </c>
      <c r="D33">
        <f t="shared" si="1"/>
        <v>6.6039999999999992</v>
      </c>
    </row>
    <row r="34" spans="1:4" x14ac:dyDescent="0.25">
      <c r="A34">
        <v>465</v>
      </c>
      <c r="B34">
        <v>3.15</v>
      </c>
      <c r="C34">
        <f t="shared" si="0"/>
        <v>3.1999999999999997</v>
      </c>
      <c r="D34">
        <f t="shared" si="1"/>
        <v>8.1280000000000001</v>
      </c>
    </row>
    <row r="35" spans="1:4" x14ac:dyDescent="0.25">
      <c r="A35">
        <v>480</v>
      </c>
      <c r="B35">
        <v>3.8</v>
      </c>
      <c r="C35">
        <f t="shared" si="0"/>
        <v>3.8499999999999996</v>
      </c>
      <c r="D35">
        <f t="shared" si="1"/>
        <v>9.7789999999999999</v>
      </c>
    </row>
    <row r="36" spans="1:4" x14ac:dyDescent="0.25">
      <c r="A36">
        <v>495</v>
      </c>
      <c r="B36">
        <v>4.55</v>
      </c>
      <c r="C36">
        <f t="shared" si="0"/>
        <v>4.5999999999999996</v>
      </c>
      <c r="D36">
        <f t="shared" si="1"/>
        <v>11.683999999999999</v>
      </c>
    </row>
    <row r="37" spans="1:4" x14ac:dyDescent="0.25">
      <c r="A37">
        <v>510</v>
      </c>
      <c r="B37">
        <v>5.2</v>
      </c>
      <c r="C37">
        <f t="shared" si="0"/>
        <v>5.25</v>
      </c>
      <c r="D37">
        <f t="shared" si="1"/>
        <v>13.335000000000001</v>
      </c>
    </row>
    <row r="38" spans="1:4" x14ac:dyDescent="0.25">
      <c r="A38">
        <v>525</v>
      </c>
      <c r="B38">
        <v>5.8</v>
      </c>
      <c r="C38">
        <f t="shared" si="0"/>
        <v>5.85</v>
      </c>
      <c r="D38">
        <f t="shared" si="1"/>
        <v>14.859</v>
      </c>
    </row>
    <row r="39" spans="1:4" x14ac:dyDescent="0.25">
      <c r="A39">
        <v>540</v>
      </c>
      <c r="B39">
        <v>6.2750000000000004</v>
      </c>
      <c r="C39">
        <f t="shared" si="0"/>
        <v>6.3250000000000002</v>
      </c>
      <c r="D39">
        <f t="shared" si="1"/>
        <v>16.0655</v>
      </c>
    </row>
    <row r="40" spans="1:4" x14ac:dyDescent="0.25">
      <c r="A40">
        <v>555</v>
      </c>
      <c r="B40">
        <v>6.7249999999999996</v>
      </c>
      <c r="C40">
        <f t="shared" si="0"/>
        <v>6.7749999999999995</v>
      </c>
      <c r="D40">
        <f t="shared" si="1"/>
        <v>17.208499999999997</v>
      </c>
    </row>
    <row r="41" spans="1:4" x14ac:dyDescent="0.25">
      <c r="A41">
        <v>570</v>
      </c>
      <c r="B41">
        <v>6.95</v>
      </c>
      <c r="C41">
        <f t="shared" si="0"/>
        <v>7</v>
      </c>
      <c r="D41">
        <f t="shared" si="1"/>
        <v>17.78</v>
      </c>
    </row>
    <row r="42" spans="1:4" x14ac:dyDescent="0.25">
      <c r="A42">
        <v>585</v>
      </c>
      <c r="B42">
        <v>7.05</v>
      </c>
      <c r="C42">
        <f t="shared" si="0"/>
        <v>7.1</v>
      </c>
      <c r="D42">
        <f t="shared" si="1"/>
        <v>18.033999999999999</v>
      </c>
    </row>
    <row r="43" spans="1:4" x14ac:dyDescent="0.25">
      <c r="A43">
        <v>600</v>
      </c>
      <c r="B43">
        <v>7.05</v>
      </c>
      <c r="C43">
        <f t="shared" si="0"/>
        <v>7.1</v>
      </c>
      <c r="D43">
        <f t="shared" si="1"/>
        <v>18.033999999999999</v>
      </c>
    </row>
    <row r="44" spans="1:4" x14ac:dyDescent="0.25">
      <c r="A44">
        <v>615</v>
      </c>
      <c r="B44">
        <v>6.8250000000000002</v>
      </c>
      <c r="C44">
        <f t="shared" si="0"/>
        <v>6.875</v>
      </c>
      <c r="D44">
        <f t="shared" si="1"/>
        <v>17.462499999999999</v>
      </c>
    </row>
    <row r="45" spans="1:4" x14ac:dyDescent="0.25">
      <c r="A45">
        <v>630</v>
      </c>
      <c r="B45">
        <v>6.55</v>
      </c>
      <c r="C45">
        <f t="shared" si="0"/>
        <v>6.6</v>
      </c>
      <c r="D45">
        <f t="shared" si="1"/>
        <v>16.763999999999999</v>
      </c>
    </row>
    <row r="46" spans="1:4" x14ac:dyDescent="0.25">
      <c r="A46">
        <v>645</v>
      </c>
      <c r="B46">
        <v>6.1</v>
      </c>
      <c r="C46">
        <f t="shared" si="0"/>
        <v>6.1499999999999995</v>
      </c>
      <c r="D46">
        <f t="shared" si="1"/>
        <v>15.620999999999999</v>
      </c>
    </row>
    <row r="47" spans="1:4" x14ac:dyDescent="0.25">
      <c r="A47">
        <v>660</v>
      </c>
      <c r="B47">
        <v>5.5750000000000002</v>
      </c>
      <c r="C47">
        <f t="shared" si="0"/>
        <v>5.625</v>
      </c>
      <c r="D47">
        <f t="shared" si="1"/>
        <v>14.2875</v>
      </c>
    </row>
    <row r="48" spans="1:4" x14ac:dyDescent="0.25">
      <c r="A48">
        <v>675</v>
      </c>
      <c r="B48">
        <v>5.05</v>
      </c>
      <c r="C48">
        <f t="shared" si="0"/>
        <v>5.0999999999999996</v>
      </c>
      <c r="D48">
        <f t="shared" si="1"/>
        <v>12.953999999999999</v>
      </c>
    </row>
    <row r="49" spans="1:4" x14ac:dyDescent="0.25">
      <c r="A49">
        <v>690</v>
      </c>
      <c r="B49">
        <v>4.4749999999999996</v>
      </c>
      <c r="C49">
        <f t="shared" si="0"/>
        <v>4.5249999999999995</v>
      </c>
      <c r="D49">
        <f t="shared" si="1"/>
        <v>11.493499999999999</v>
      </c>
    </row>
    <row r="50" spans="1:4" x14ac:dyDescent="0.25">
      <c r="A50">
        <v>705</v>
      </c>
      <c r="B50">
        <v>3.9</v>
      </c>
      <c r="C50">
        <f t="shared" si="0"/>
        <v>3.9499999999999997</v>
      </c>
      <c r="D50">
        <f t="shared" si="1"/>
        <v>10.032999999999999</v>
      </c>
    </row>
    <row r="51" spans="1:4" x14ac:dyDescent="0.25">
      <c r="A51">
        <v>720</v>
      </c>
      <c r="B51">
        <v>3.4</v>
      </c>
      <c r="C51">
        <f t="shared" si="0"/>
        <v>3.4499999999999997</v>
      </c>
      <c r="D51">
        <f t="shared" si="1"/>
        <v>8.7629999999999999</v>
      </c>
    </row>
    <row r="52" spans="1:4" x14ac:dyDescent="0.25">
      <c r="A52">
        <v>735</v>
      </c>
      <c r="B52">
        <v>2.95</v>
      </c>
      <c r="C52">
        <f t="shared" si="0"/>
        <v>3</v>
      </c>
      <c r="D52">
        <f t="shared" si="1"/>
        <v>7.62</v>
      </c>
    </row>
    <row r="53" spans="1:4" x14ac:dyDescent="0.25">
      <c r="A53">
        <v>750</v>
      </c>
      <c r="B53">
        <v>2.65</v>
      </c>
      <c r="C53">
        <f t="shared" si="0"/>
        <v>2.6999999999999997</v>
      </c>
      <c r="D53">
        <f t="shared" si="1"/>
        <v>6.8579999999999997</v>
      </c>
    </row>
    <row r="54" spans="1:4" x14ac:dyDescent="0.25">
      <c r="A54">
        <v>765</v>
      </c>
      <c r="B54">
        <v>2.35</v>
      </c>
      <c r="C54">
        <f t="shared" si="0"/>
        <v>2.4</v>
      </c>
      <c r="D54">
        <f t="shared" si="1"/>
        <v>6.0960000000000001</v>
      </c>
    </row>
    <row r="55" spans="1:4" x14ac:dyDescent="0.25">
      <c r="A55">
        <v>780</v>
      </c>
      <c r="B55">
        <v>2.25</v>
      </c>
      <c r="C55">
        <f t="shared" si="0"/>
        <v>2.2999999999999998</v>
      </c>
      <c r="D55">
        <f t="shared" si="1"/>
        <v>5.8419999999999996</v>
      </c>
    </row>
    <row r="56" spans="1:4" x14ac:dyDescent="0.25">
      <c r="A56">
        <v>795</v>
      </c>
      <c r="B56">
        <v>2.2999999999999998</v>
      </c>
      <c r="C56">
        <f t="shared" si="0"/>
        <v>2.3499999999999996</v>
      </c>
      <c r="D56">
        <f t="shared" si="1"/>
        <v>5.9689999999999994</v>
      </c>
    </row>
    <row r="57" spans="1:4" x14ac:dyDescent="0.25">
      <c r="A57">
        <v>810</v>
      </c>
      <c r="B57">
        <v>2.4500000000000002</v>
      </c>
      <c r="C57">
        <f t="shared" si="0"/>
        <v>2.5</v>
      </c>
      <c r="D57">
        <f t="shared" si="1"/>
        <v>6.35</v>
      </c>
    </row>
    <row r="58" spans="1:4" x14ac:dyDescent="0.25">
      <c r="A58">
        <v>825</v>
      </c>
      <c r="B58">
        <v>2.65</v>
      </c>
      <c r="C58">
        <f t="shared" si="0"/>
        <v>2.6999999999999997</v>
      </c>
      <c r="D58">
        <f t="shared" si="1"/>
        <v>6.8579999999999997</v>
      </c>
    </row>
    <row r="59" spans="1:4" x14ac:dyDescent="0.25">
      <c r="A59">
        <v>840</v>
      </c>
      <c r="B59">
        <v>3</v>
      </c>
      <c r="C59">
        <f t="shared" si="0"/>
        <v>3.05</v>
      </c>
      <c r="D59">
        <f t="shared" si="1"/>
        <v>7.7469999999999999</v>
      </c>
    </row>
    <row r="60" spans="1:4" x14ac:dyDescent="0.25">
      <c r="A60">
        <v>855</v>
      </c>
      <c r="B60">
        <v>3.45</v>
      </c>
      <c r="C60">
        <f t="shared" si="0"/>
        <v>3.5</v>
      </c>
      <c r="D60">
        <f t="shared" si="1"/>
        <v>8.89</v>
      </c>
    </row>
    <row r="61" spans="1:4" x14ac:dyDescent="0.25">
      <c r="A61">
        <v>870</v>
      </c>
      <c r="B61">
        <v>3.85</v>
      </c>
      <c r="C61">
        <f t="shared" si="0"/>
        <v>3.9</v>
      </c>
      <c r="D61">
        <f t="shared" si="1"/>
        <v>9.9060000000000006</v>
      </c>
    </row>
    <row r="62" spans="1:4" x14ac:dyDescent="0.25">
      <c r="A62">
        <v>885</v>
      </c>
      <c r="B62">
        <v>4.3499999999999996</v>
      </c>
      <c r="C62">
        <f t="shared" si="0"/>
        <v>4.3999999999999995</v>
      </c>
      <c r="D62">
        <f t="shared" si="1"/>
        <v>11.175999999999998</v>
      </c>
    </row>
    <row r="63" spans="1:4" x14ac:dyDescent="0.25">
      <c r="A63">
        <v>900</v>
      </c>
      <c r="B63">
        <v>4.8</v>
      </c>
      <c r="C63">
        <f t="shared" si="0"/>
        <v>4.8499999999999996</v>
      </c>
      <c r="D63">
        <f t="shared" si="1"/>
        <v>12.318999999999999</v>
      </c>
    </row>
    <row r="64" spans="1:4" x14ac:dyDescent="0.25">
      <c r="A64">
        <v>915</v>
      </c>
      <c r="B64">
        <v>5.2249999999999996</v>
      </c>
      <c r="C64">
        <f t="shared" si="0"/>
        <v>5.2749999999999995</v>
      </c>
      <c r="D64">
        <f t="shared" si="1"/>
        <v>13.398499999999999</v>
      </c>
    </row>
    <row r="65" spans="1:4" x14ac:dyDescent="0.25">
      <c r="A65">
        <v>930</v>
      </c>
      <c r="B65">
        <v>5.625</v>
      </c>
      <c r="C65">
        <f t="shared" si="0"/>
        <v>5.6749999999999998</v>
      </c>
      <c r="D65">
        <f t="shared" si="1"/>
        <v>14.4145</v>
      </c>
    </row>
    <row r="66" spans="1:4" x14ac:dyDescent="0.25">
      <c r="A66">
        <v>945</v>
      </c>
      <c r="B66">
        <v>5.95</v>
      </c>
      <c r="C66">
        <f t="shared" si="0"/>
        <v>6</v>
      </c>
      <c r="D66">
        <f t="shared" si="1"/>
        <v>15.24</v>
      </c>
    </row>
    <row r="67" spans="1:4" x14ac:dyDescent="0.25">
      <c r="A67">
        <v>960</v>
      </c>
      <c r="B67">
        <v>6.15</v>
      </c>
      <c r="C67">
        <f t="shared" si="0"/>
        <v>6.2</v>
      </c>
      <c r="D67">
        <f t="shared" si="1"/>
        <v>15.748000000000001</v>
      </c>
    </row>
    <row r="68" spans="1:4" x14ac:dyDescent="0.25">
      <c r="A68">
        <v>975</v>
      </c>
      <c r="B68">
        <v>6.25</v>
      </c>
      <c r="C68">
        <f t="shared" ref="C68:C131" si="5">B68+0.05</f>
        <v>6.3</v>
      </c>
      <c r="D68">
        <f t="shared" ref="D68:D131" si="6">C68*2.54</f>
        <v>16.001999999999999</v>
      </c>
    </row>
    <row r="69" spans="1:4" x14ac:dyDescent="0.25">
      <c r="A69">
        <v>990</v>
      </c>
      <c r="B69">
        <v>6.25</v>
      </c>
      <c r="C69">
        <f t="shared" si="5"/>
        <v>6.3</v>
      </c>
      <c r="D69">
        <f t="shared" si="6"/>
        <v>16.001999999999999</v>
      </c>
    </row>
    <row r="70" spans="1:4" x14ac:dyDescent="0.25">
      <c r="A70">
        <v>1005</v>
      </c>
      <c r="B70">
        <v>6.2</v>
      </c>
      <c r="C70">
        <f t="shared" si="5"/>
        <v>6.25</v>
      </c>
      <c r="D70">
        <f t="shared" si="6"/>
        <v>15.875</v>
      </c>
    </row>
    <row r="71" spans="1:4" x14ac:dyDescent="0.25">
      <c r="A71">
        <v>1020</v>
      </c>
      <c r="B71">
        <v>6</v>
      </c>
      <c r="C71">
        <f t="shared" si="5"/>
        <v>6.05</v>
      </c>
      <c r="D71">
        <f t="shared" si="6"/>
        <v>15.366999999999999</v>
      </c>
    </row>
    <row r="72" spans="1:4" x14ac:dyDescent="0.25">
      <c r="A72">
        <v>1035</v>
      </c>
      <c r="B72">
        <v>5.7249999999999996</v>
      </c>
      <c r="C72">
        <f t="shared" si="5"/>
        <v>5.7749999999999995</v>
      </c>
      <c r="D72">
        <f t="shared" si="6"/>
        <v>14.668499999999998</v>
      </c>
    </row>
    <row r="73" spans="1:4" x14ac:dyDescent="0.25">
      <c r="A73">
        <v>1050</v>
      </c>
      <c r="B73">
        <v>5.4</v>
      </c>
      <c r="C73">
        <f t="shared" si="5"/>
        <v>5.45</v>
      </c>
      <c r="D73">
        <f t="shared" si="6"/>
        <v>13.843</v>
      </c>
    </row>
    <row r="74" spans="1:4" x14ac:dyDescent="0.25">
      <c r="A74">
        <v>1065</v>
      </c>
      <c r="B74">
        <v>5</v>
      </c>
      <c r="C74">
        <f t="shared" si="5"/>
        <v>5.05</v>
      </c>
      <c r="D74">
        <f t="shared" si="6"/>
        <v>12.827</v>
      </c>
    </row>
    <row r="75" spans="1:4" x14ac:dyDescent="0.25">
      <c r="A75">
        <v>1080</v>
      </c>
      <c r="B75">
        <v>4.625</v>
      </c>
      <c r="C75">
        <f t="shared" si="5"/>
        <v>4.6749999999999998</v>
      </c>
      <c r="D75">
        <f t="shared" si="6"/>
        <v>11.874499999999999</v>
      </c>
    </row>
    <row r="76" spans="1:4" x14ac:dyDescent="0.25">
      <c r="A76">
        <v>1095</v>
      </c>
      <c r="B76">
        <v>4.2</v>
      </c>
      <c r="C76">
        <f t="shared" si="5"/>
        <v>4.25</v>
      </c>
      <c r="D76">
        <f t="shared" si="6"/>
        <v>10.795</v>
      </c>
    </row>
    <row r="77" spans="1:4" x14ac:dyDescent="0.25">
      <c r="A77">
        <v>1110</v>
      </c>
      <c r="B77">
        <v>3.9</v>
      </c>
      <c r="C77">
        <f t="shared" si="5"/>
        <v>3.9499999999999997</v>
      </c>
      <c r="D77">
        <f t="shared" si="6"/>
        <v>10.032999999999999</v>
      </c>
    </row>
    <row r="78" spans="1:4" x14ac:dyDescent="0.25">
      <c r="A78">
        <v>1125</v>
      </c>
      <c r="B78">
        <v>3.5249999999999999</v>
      </c>
      <c r="C78">
        <f t="shared" si="5"/>
        <v>3.5749999999999997</v>
      </c>
      <c r="D78">
        <f t="shared" si="6"/>
        <v>9.0804999999999989</v>
      </c>
    </row>
    <row r="79" spans="1:4" x14ac:dyDescent="0.25">
      <c r="A79">
        <v>1140</v>
      </c>
      <c r="B79">
        <v>3.3</v>
      </c>
      <c r="C79">
        <f t="shared" si="5"/>
        <v>3.3499999999999996</v>
      </c>
      <c r="D79">
        <f t="shared" si="6"/>
        <v>8.5089999999999986</v>
      </c>
    </row>
    <row r="80" spans="1:4" x14ac:dyDescent="0.25">
      <c r="A80">
        <v>1155</v>
      </c>
      <c r="B80">
        <v>3.1</v>
      </c>
      <c r="C80">
        <f t="shared" si="5"/>
        <v>3.15</v>
      </c>
      <c r="D80">
        <f t="shared" si="6"/>
        <v>8.0009999999999994</v>
      </c>
    </row>
    <row r="81" spans="1:4" x14ac:dyDescent="0.25">
      <c r="A81">
        <v>1170</v>
      </c>
      <c r="B81">
        <v>2.9750000000000001</v>
      </c>
      <c r="C81">
        <f t="shared" si="5"/>
        <v>3.0249999999999999</v>
      </c>
      <c r="D81">
        <f t="shared" si="6"/>
        <v>7.6834999999999996</v>
      </c>
    </row>
    <row r="82" spans="1:4" x14ac:dyDescent="0.25">
      <c r="A82">
        <v>1185</v>
      </c>
      <c r="B82">
        <v>2.9750000000000001</v>
      </c>
      <c r="C82">
        <f t="shared" si="5"/>
        <v>3.0249999999999999</v>
      </c>
      <c r="D82">
        <f t="shared" si="6"/>
        <v>7.6834999999999996</v>
      </c>
    </row>
    <row r="83" spans="1:4" x14ac:dyDescent="0.25">
      <c r="A83">
        <v>1200</v>
      </c>
      <c r="B83">
        <v>3.0249999999999999</v>
      </c>
      <c r="C83">
        <f t="shared" si="5"/>
        <v>3.0749999999999997</v>
      </c>
      <c r="D83">
        <f t="shared" si="6"/>
        <v>7.8104999999999993</v>
      </c>
    </row>
    <row r="84" spans="1:4" x14ac:dyDescent="0.25">
      <c r="A84">
        <v>1215</v>
      </c>
      <c r="B84">
        <v>3.1749999999999998</v>
      </c>
      <c r="C84">
        <f t="shared" si="5"/>
        <v>3.2249999999999996</v>
      </c>
      <c r="D84">
        <f t="shared" si="6"/>
        <v>8.1914999999999996</v>
      </c>
    </row>
    <row r="85" spans="1:4" x14ac:dyDescent="0.25">
      <c r="A85">
        <v>1230</v>
      </c>
      <c r="B85">
        <v>3.35</v>
      </c>
      <c r="C85">
        <f t="shared" si="5"/>
        <v>3.4</v>
      </c>
      <c r="D85">
        <f t="shared" si="6"/>
        <v>8.6359999999999992</v>
      </c>
    </row>
    <row r="86" spans="1:4" x14ac:dyDescent="0.25">
      <c r="A86">
        <v>1245</v>
      </c>
      <c r="B86">
        <v>3.65</v>
      </c>
      <c r="C86">
        <f t="shared" si="5"/>
        <v>3.6999999999999997</v>
      </c>
      <c r="D86">
        <f t="shared" si="6"/>
        <v>9.3979999999999997</v>
      </c>
    </row>
    <row r="87" spans="1:4" x14ac:dyDescent="0.25">
      <c r="A87">
        <v>1260</v>
      </c>
      <c r="B87">
        <v>3.95</v>
      </c>
      <c r="C87">
        <f t="shared" si="5"/>
        <v>4</v>
      </c>
      <c r="D87">
        <f t="shared" si="6"/>
        <v>10.16</v>
      </c>
    </row>
    <row r="88" spans="1:4" x14ac:dyDescent="0.25">
      <c r="A88">
        <v>1275</v>
      </c>
      <c r="B88">
        <v>4.25</v>
      </c>
      <c r="C88">
        <f t="shared" si="5"/>
        <v>4.3</v>
      </c>
      <c r="D88">
        <f t="shared" si="6"/>
        <v>10.921999999999999</v>
      </c>
    </row>
    <row r="89" spans="1:4" x14ac:dyDescent="0.25">
      <c r="A89">
        <v>1290</v>
      </c>
      <c r="B89">
        <v>4.5999999999999996</v>
      </c>
      <c r="C89">
        <f t="shared" si="5"/>
        <v>4.6499999999999995</v>
      </c>
      <c r="D89">
        <f t="shared" si="6"/>
        <v>11.810999999999998</v>
      </c>
    </row>
    <row r="90" spans="1:4" x14ac:dyDescent="0.25">
      <c r="A90">
        <v>1305</v>
      </c>
      <c r="B90">
        <v>4.9000000000000004</v>
      </c>
      <c r="C90">
        <f t="shared" si="5"/>
        <v>4.95</v>
      </c>
      <c r="D90">
        <f t="shared" si="6"/>
        <v>12.573</v>
      </c>
    </row>
    <row r="91" spans="1:4" x14ac:dyDescent="0.25">
      <c r="A91">
        <v>1320</v>
      </c>
      <c r="B91">
        <v>5.2</v>
      </c>
      <c r="C91">
        <f t="shared" si="5"/>
        <v>5.25</v>
      </c>
      <c r="D91">
        <f t="shared" si="6"/>
        <v>13.335000000000001</v>
      </c>
    </row>
    <row r="92" spans="1:4" x14ac:dyDescent="0.25">
      <c r="A92">
        <v>1335</v>
      </c>
      <c r="B92">
        <v>5.45</v>
      </c>
      <c r="C92">
        <f t="shared" si="5"/>
        <v>5.5</v>
      </c>
      <c r="D92">
        <f t="shared" si="6"/>
        <v>13.97</v>
      </c>
    </row>
    <row r="93" spans="1:4" x14ac:dyDescent="0.25">
      <c r="A93">
        <v>1350</v>
      </c>
      <c r="B93">
        <v>5.6</v>
      </c>
      <c r="C93">
        <f t="shared" si="5"/>
        <v>5.6499999999999995</v>
      </c>
      <c r="D93">
        <f t="shared" si="6"/>
        <v>14.350999999999999</v>
      </c>
    </row>
    <row r="94" spans="1:4" x14ac:dyDescent="0.25">
      <c r="A94">
        <v>1365</v>
      </c>
      <c r="B94">
        <v>5.7249999999999996</v>
      </c>
      <c r="C94">
        <f t="shared" si="5"/>
        <v>5.7749999999999995</v>
      </c>
      <c r="D94">
        <f t="shared" si="6"/>
        <v>14.668499999999998</v>
      </c>
    </row>
    <row r="95" spans="1:4" x14ac:dyDescent="0.25">
      <c r="A95">
        <v>1380</v>
      </c>
      <c r="B95">
        <v>5.8</v>
      </c>
      <c r="C95">
        <f t="shared" si="5"/>
        <v>5.85</v>
      </c>
      <c r="D95">
        <f t="shared" si="6"/>
        <v>14.859</v>
      </c>
    </row>
    <row r="96" spans="1:4" x14ac:dyDescent="0.25">
      <c r="A96">
        <v>1395</v>
      </c>
      <c r="B96">
        <v>5.7</v>
      </c>
      <c r="C96">
        <f t="shared" si="5"/>
        <v>5.75</v>
      </c>
      <c r="D96">
        <f t="shared" si="6"/>
        <v>14.605</v>
      </c>
    </row>
    <row r="97" spans="1:4" x14ac:dyDescent="0.25">
      <c r="A97">
        <v>1410</v>
      </c>
      <c r="B97">
        <v>5.6</v>
      </c>
      <c r="C97">
        <f t="shared" si="5"/>
        <v>5.6499999999999995</v>
      </c>
      <c r="D97">
        <f t="shared" si="6"/>
        <v>14.350999999999999</v>
      </c>
    </row>
    <row r="98" spans="1:4" x14ac:dyDescent="0.25">
      <c r="A98">
        <v>1425</v>
      </c>
      <c r="B98">
        <v>5.45</v>
      </c>
      <c r="C98">
        <f t="shared" si="5"/>
        <v>5.5</v>
      </c>
      <c r="D98">
        <f t="shared" si="6"/>
        <v>13.97</v>
      </c>
    </row>
    <row r="99" spans="1:4" x14ac:dyDescent="0.25">
      <c r="A99">
        <v>1440</v>
      </c>
      <c r="B99">
        <v>5.2249999999999996</v>
      </c>
      <c r="C99">
        <f t="shared" si="5"/>
        <v>5.2749999999999995</v>
      </c>
      <c r="D99">
        <f t="shared" si="6"/>
        <v>13.398499999999999</v>
      </c>
    </row>
    <row r="100" spans="1:4" x14ac:dyDescent="0.25">
      <c r="A100">
        <v>1455</v>
      </c>
      <c r="B100">
        <v>5</v>
      </c>
      <c r="C100">
        <f t="shared" si="5"/>
        <v>5.05</v>
      </c>
      <c r="D100">
        <f t="shared" si="6"/>
        <v>12.827</v>
      </c>
    </row>
    <row r="101" spans="1:4" x14ac:dyDescent="0.25">
      <c r="A101">
        <v>1470</v>
      </c>
      <c r="B101">
        <v>4.75</v>
      </c>
      <c r="C101">
        <f t="shared" si="5"/>
        <v>4.8</v>
      </c>
      <c r="D101">
        <f t="shared" si="6"/>
        <v>12.192</v>
      </c>
    </row>
    <row r="102" spans="1:4" x14ac:dyDescent="0.25">
      <c r="A102">
        <v>1485</v>
      </c>
      <c r="B102">
        <v>4.45</v>
      </c>
      <c r="C102">
        <f t="shared" si="5"/>
        <v>4.5</v>
      </c>
      <c r="D102">
        <f t="shared" si="6"/>
        <v>11.43</v>
      </c>
    </row>
    <row r="103" spans="1:4" x14ac:dyDescent="0.25">
      <c r="A103">
        <v>1500</v>
      </c>
      <c r="B103">
        <v>4.2</v>
      </c>
      <c r="C103">
        <f t="shared" si="5"/>
        <v>4.25</v>
      </c>
      <c r="D103">
        <f t="shared" si="6"/>
        <v>10.795</v>
      </c>
    </row>
    <row r="104" spans="1:4" x14ac:dyDescent="0.25">
      <c r="A104">
        <v>1515</v>
      </c>
      <c r="B104">
        <v>3.95</v>
      </c>
      <c r="C104">
        <f t="shared" si="5"/>
        <v>4</v>
      </c>
      <c r="D104">
        <f t="shared" si="6"/>
        <v>10.16</v>
      </c>
    </row>
    <row r="105" spans="1:4" x14ac:dyDescent="0.25">
      <c r="A105">
        <v>1530</v>
      </c>
      <c r="B105">
        <v>3.75</v>
      </c>
      <c r="C105">
        <f t="shared" si="5"/>
        <v>3.8</v>
      </c>
      <c r="D105">
        <f t="shared" si="6"/>
        <v>9.6519999999999992</v>
      </c>
    </row>
    <row r="106" spans="1:4" x14ac:dyDescent="0.25">
      <c r="A106">
        <v>1545</v>
      </c>
      <c r="B106">
        <v>3.6</v>
      </c>
      <c r="C106">
        <f t="shared" si="5"/>
        <v>3.65</v>
      </c>
      <c r="D106">
        <f t="shared" si="6"/>
        <v>9.270999999999999</v>
      </c>
    </row>
    <row r="107" spans="1:4" x14ac:dyDescent="0.25">
      <c r="A107">
        <v>1560</v>
      </c>
      <c r="B107">
        <v>3.5</v>
      </c>
      <c r="C107">
        <f t="shared" si="5"/>
        <v>3.55</v>
      </c>
      <c r="D107">
        <f t="shared" si="6"/>
        <v>9.0169999999999995</v>
      </c>
    </row>
    <row r="108" spans="1:4" x14ac:dyDescent="0.25">
      <c r="A108">
        <v>1575</v>
      </c>
      <c r="B108">
        <v>3.45</v>
      </c>
      <c r="C108">
        <f t="shared" si="5"/>
        <v>3.5</v>
      </c>
      <c r="D108">
        <f t="shared" si="6"/>
        <v>8.89</v>
      </c>
    </row>
    <row r="109" spans="1:4" x14ac:dyDescent="0.25">
      <c r="A109">
        <v>1590</v>
      </c>
      <c r="B109">
        <v>3.45</v>
      </c>
      <c r="C109">
        <f t="shared" si="5"/>
        <v>3.5</v>
      </c>
      <c r="D109">
        <f t="shared" si="6"/>
        <v>8.89</v>
      </c>
    </row>
    <row r="110" spans="1:4" x14ac:dyDescent="0.25">
      <c r="A110">
        <v>1605</v>
      </c>
      <c r="B110">
        <v>3.55</v>
      </c>
      <c r="C110">
        <f t="shared" si="5"/>
        <v>3.5999999999999996</v>
      </c>
      <c r="D110">
        <f t="shared" si="6"/>
        <v>9.1439999999999984</v>
      </c>
    </row>
    <row r="111" spans="1:4" x14ac:dyDescent="0.25">
      <c r="A111">
        <v>1620</v>
      </c>
      <c r="B111">
        <v>3.6749999999999998</v>
      </c>
      <c r="C111">
        <f t="shared" si="5"/>
        <v>3.7249999999999996</v>
      </c>
      <c r="D111">
        <f t="shared" si="6"/>
        <v>9.4614999999999991</v>
      </c>
    </row>
    <row r="112" spans="1:4" x14ac:dyDescent="0.25">
      <c r="A112">
        <v>1650</v>
      </c>
      <c r="B112">
        <v>4.05</v>
      </c>
      <c r="C112">
        <f t="shared" si="5"/>
        <v>4.0999999999999996</v>
      </c>
      <c r="D112">
        <f t="shared" si="6"/>
        <v>10.414</v>
      </c>
    </row>
    <row r="113" spans="1:4" x14ac:dyDescent="0.25">
      <c r="A113">
        <v>1680</v>
      </c>
      <c r="B113">
        <v>4.5</v>
      </c>
      <c r="C113">
        <f t="shared" si="5"/>
        <v>4.55</v>
      </c>
      <c r="D113">
        <f t="shared" si="6"/>
        <v>11.557</v>
      </c>
    </row>
    <row r="114" spans="1:4" x14ac:dyDescent="0.25">
      <c r="A114">
        <v>1710</v>
      </c>
      <c r="B114">
        <v>4.9000000000000004</v>
      </c>
      <c r="C114">
        <f t="shared" si="5"/>
        <v>4.95</v>
      </c>
      <c r="D114">
        <f t="shared" si="6"/>
        <v>12.573</v>
      </c>
    </row>
    <row r="115" spans="1:4" x14ac:dyDescent="0.25">
      <c r="A115">
        <v>1740</v>
      </c>
      <c r="B115">
        <v>5.2249999999999996</v>
      </c>
      <c r="C115">
        <f t="shared" si="5"/>
        <v>5.2749999999999995</v>
      </c>
      <c r="D115">
        <f t="shared" si="6"/>
        <v>13.398499999999999</v>
      </c>
    </row>
    <row r="116" spans="1:4" x14ac:dyDescent="0.25">
      <c r="A116">
        <v>1770</v>
      </c>
      <c r="B116">
        <v>5.375</v>
      </c>
      <c r="C116">
        <f t="shared" si="5"/>
        <v>5.4249999999999998</v>
      </c>
      <c r="D116">
        <f t="shared" si="6"/>
        <v>13.779500000000001</v>
      </c>
    </row>
    <row r="117" spans="1:4" x14ac:dyDescent="0.25">
      <c r="A117">
        <v>1800</v>
      </c>
      <c r="B117">
        <v>5.3</v>
      </c>
      <c r="C117">
        <f t="shared" si="5"/>
        <v>5.35</v>
      </c>
      <c r="D117">
        <f t="shared" si="6"/>
        <v>13.588999999999999</v>
      </c>
    </row>
    <row r="118" spans="1:4" x14ac:dyDescent="0.25">
      <c r="A118">
        <v>1830</v>
      </c>
      <c r="B118">
        <v>5.0999999999999996</v>
      </c>
      <c r="C118">
        <f t="shared" si="5"/>
        <v>5.1499999999999995</v>
      </c>
      <c r="D118">
        <f t="shared" si="6"/>
        <v>13.081</v>
      </c>
    </row>
    <row r="119" spans="1:4" x14ac:dyDescent="0.25">
      <c r="A119">
        <v>1860</v>
      </c>
      <c r="B119">
        <v>4.75</v>
      </c>
      <c r="C119">
        <f t="shared" si="5"/>
        <v>4.8</v>
      </c>
      <c r="D119">
        <f t="shared" si="6"/>
        <v>12.192</v>
      </c>
    </row>
    <row r="120" spans="1:4" x14ac:dyDescent="0.25">
      <c r="A120">
        <v>1890</v>
      </c>
      <c r="B120">
        <v>4.3499999999999996</v>
      </c>
      <c r="C120">
        <f t="shared" si="5"/>
        <v>4.3999999999999995</v>
      </c>
      <c r="D120">
        <f t="shared" si="6"/>
        <v>11.175999999999998</v>
      </c>
    </row>
    <row r="121" spans="1:4" x14ac:dyDescent="0.25">
      <c r="A121">
        <v>1920</v>
      </c>
      <c r="B121">
        <v>4.05</v>
      </c>
      <c r="C121">
        <f t="shared" si="5"/>
        <v>4.0999999999999996</v>
      </c>
      <c r="D121">
        <f t="shared" si="6"/>
        <v>10.414</v>
      </c>
    </row>
    <row r="122" spans="1:4" x14ac:dyDescent="0.25">
      <c r="A122">
        <v>1950</v>
      </c>
      <c r="B122">
        <v>3.85</v>
      </c>
      <c r="C122">
        <f t="shared" si="5"/>
        <v>3.9</v>
      </c>
      <c r="D122">
        <f t="shared" si="6"/>
        <v>9.9060000000000006</v>
      </c>
    </row>
    <row r="123" spans="1:4" x14ac:dyDescent="0.25">
      <c r="A123">
        <v>1980</v>
      </c>
      <c r="B123">
        <v>3.8</v>
      </c>
      <c r="C123">
        <f t="shared" si="5"/>
        <v>3.8499999999999996</v>
      </c>
      <c r="D123">
        <f t="shared" si="6"/>
        <v>9.7789999999999999</v>
      </c>
    </row>
    <row r="124" spans="1:4" x14ac:dyDescent="0.25">
      <c r="A124">
        <v>2010</v>
      </c>
      <c r="B124">
        <v>3.9</v>
      </c>
      <c r="C124">
        <f t="shared" si="5"/>
        <v>3.9499999999999997</v>
      </c>
      <c r="D124">
        <f t="shared" si="6"/>
        <v>10.032999999999999</v>
      </c>
    </row>
    <row r="125" spans="1:4" x14ac:dyDescent="0.25">
      <c r="A125">
        <v>2040</v>
      </c>
      <c r="B125">
        <v>4.1500000000000004</v>
      </c>
      <c r="C125">
        <f t="shared" si="5"/>
        <v>4.2</v>
      </c>
      <c r="D125">
        <f t="shared" si="6"/>
        <v>10.668000000000001</v>
      </c>
    </row>
    <row r="126" spans="1:4" x14ac:dyDescent="0.25">
      <c r="A126">
        <v>2070</v>
      </c>
      <c r="B126">
        <v>4.45</v>
      </c>
      <c r="C126">
        <f t="shared" si="5"/>
        <v>4.5</v>
      </c>
      <c r="D126">
        <f t="shared" si="6"/>
        <v>11.43</v>
      </c>
    </row>
    <row r="127" spans="1:4" x14ac:dyDescent="0.25">
      <c r="A127">
        <v>2100</v>
      </c>
      <c r="B127">
        <v>4.7249999999999996</v>
      </c>
      <c r="C127">
        <f t="shared" si="5"/>
        <v>4.7749999999999995</v>
      </c>
      <c r="D127">
        <f t="shared" si="6"/>
        <v>12.128499999999999</v>
      </c>
    </row>
    <row r="128" spans="1:4" x14ac:dyDescent="0.25">
      <c r="A128">
        <v>2130</v>
      </c>
      <c r="B128">
        <v>5</v>
      </c>
      <c r="C128">
        <f t="shared" si="5"/>
        <v>5.05</v>
      </c>
      <c r="D128">
        <f t="shared" si="6"/>
        <v>12.827</v>
      </c>
    </row>
    <row r="129" spans="1:4" x14ac:dyDescent="0.25">
      <c r="A129">
        <v>2160</v>
      </c>
      <c r="B129">
        <v>5.0999999999999996</v>
      </c>
      <c r="C129">
        <f t="shared" si="5"/>
        <v>5.1499999999999995</v>
      </c>
      <c r="D129">
        <f t="shared" si="6"/>
        <v>13.081</v>
      </c>
    </row>
    <row r="130" spans="1:4" x14ac:dyDescent="0.25">
      <c r="A130">
        <v>2190</v>
      </c>
      <c r="B130">
        <v>5.0999999999999996</v>
      </c>
      <c r="C130">
        <f t="shared" si="5"/>
        <v>5.1499999999999995</v>
      </c>
      <c r="D130">
        <f t="shared" si="6"/>
        <v>13.081</v>
      </c>
    </row>
    <row r="131" spans="1:4" x14ac:dyDescent="0.25">
      <c r="A131">
        <v>2220</v>
      </c>
      <c r="B131">
        <v>4.95</v>
      </c>
      <c r="C131">
        <f t="shared" si="5"/>
        <v>5</v>
      </c>
      <c r="D131">
        <f t="shared" si="6"/>
        <v>12.7</v>
      </c>
    </row>
    <row r="132" spans="1:4" x14ac:dyDescent="0.25">
      <c r="A132">
        <v>2250</v>
      </c>
      <c r="B132">
        <v>4.75</v>
      </c>
      <c r="C132">
        <f t="shared" ref="C132:C153" si="7">B132+0.05</f>
        <v>4.8</v>
      </c>
      <c r="D132">
        <f t="shared" ref="D132:D153" si="8">C132*2.54</f>
        <v>12.192</v>
      </c>
    </row>
    <row r="133" spans="1:4" x14ac:dyDescent="0.25">
      <c r="A133">
        <v>2280</v>
      </c>
      <c r="B133">
        <v>4.45</v>
      </c>
      <c r="C133">
        <f t="shared" si="7"/>
        <v>4.5</v>
      </c>
      <c r="D133">
        <f t="shared" si="8"/>
        <v>11.43</v>
      </c>
    </row>
    <row r="134" spans="1:4" x14ac:dyDescent="0.25">
      <c r="A134">
        <v>2310</v>
      </c>
      <c r="B134">
        <v>4.2</v>
      </c>
      <c r="C134">
        <f t="shared" si="7"/>
        <v>4.25</v>
      </c>
      <c r="D134">
        <f t="shared" si="8"/>
        <v>10.795</v>
      </c>
    </row>
    <row r="135" spans="1:4" x14ac:dyDescent="0.25">
      <c r="A135">
        <v>2340</v>
      </c>
      <c r="B135">
        <v>4.05</v>
      </c>
      <c r="C135">
        <f t="shared" si="7"/>
        <v>4.0999999999999996</v>
      </c>
      <c r="D135">
        <f t="shared" si="8"/>
        <v>10.414</v>
      </c>
    </row>
    <row r="136" spans="1:4" x14ac:dyDescent="0.25">
      <c r="A136">
        <v>2370</v>
      </c>
      <c r="B136">
        <v>3.95</v>
      </c>
      <c r="C136">
        <f t="shared" si="7"/>
        <v>4</v>
      </c>
      <c r="D136">
        <f t="shared" si="8"/>
        <v>10.16</v>
      </c>
    </row>
    <row r="137" spans="1:4" x14ac:dyDescent="0.25">
      <c r="A137">
        <v>2400</v>
      </c>
      <c r="B137">
        <v>4.05</v>
      </c>
      <c r="C137">
        <f t="shared" si="7"/>
        <v>4.0999999999999996</v>
      </c>
      <c r="D137">
        <f t="shared" si="8"/>
        <v>10.414</v>
      </c>
    </row>
    <row r="138" spans="1:4" x14ac:dyDescent="0.25">
      <c r="A138">
        <v>2430</v>
      </c>
      <c r="B138">
        <v>4.2249999999999996</v>
      </c>
      <c r="C138">
        <f t="shared" si="7"/>
        <v>4.2749999999999995</v>
      </c>
      <c r="D138">
        <f t="shared" si="8"/>
        <v>10.858499999999999</v>
      </c>
    </row>
    <row r="139" spans="1:4" x14ac:dyDescent="0.25">
      <c r="A139">
        <v>2460</v>
      </c>
      <c r="B139">
        <v>4.375</v>
      </c>
      <c r="C139">
        <f t="shared" si="7"/>
        <v>4.4249999999999998</v>
      </c>
      <c r="D139">
        <f t="shared" si="8"/>
        <v>11.2395</v>
      </c>
    </row>
    <row r="140" spans="1:4" x14ac:dyDescent="0.25">
      <c r="A140">
        <v>2490</v>
      </c>
      <c r="B140">
        <v>4.625</v>
      </c>
      <c r="C140">
        <f t="shared" si="7"/>
        <v>4.6749999999999998</v>
      </c>
      <c r="D140">
        <f t="shared" si="8"/>
        <v>11.874499999999999</v>
      </c>
    </row>
    <row r="141" spans="1:4" x14ac:dyDescent="0.25">
      <c r="A141">
        <v>2520</v>
      </c>
      <c r="B141">
        <v>4.8</v>
      </c>
      <c r="C141">
        <f t="shared" si="7"/>
        <v>4.8499999999999996</v>
      </c>
      <c r="D141">
        <f t="shared" si="8"/>
        <v>12.318999999999999</v>
      </c>
    </row>
    <row r="142" spans="1:4" x14ac:dyDescent="0.25">
      <c r="A142">
        <v>2550</v>
      </c>
      <c r="B142">
        <v>4.9249999999999998</v>
      </c>
      <c r="C142">
        <f t="shared" si="7"/>
        <v>4.9749999999999996</v>
      </c>
      <c r="D142">
        <f t="shared" si="8"/>
        <v>12.6365</v>
      </c>
    </row>
    <row r="143" spans="1:4" x14ac:dyDescent="0.25">
      <c r="A143">
        <v>2580</v>
      </c>
      <c r="B143">
        <v>4.95</v>
      </c>
      <c r="C143">
        <f t="shared" si="7"/>
        <v>5</v>
      </c>
      <c r="D143">
        <f t="shared" si="8"/>
        <v>12.7</v>
      </c>
    </row>
    <row r="144" spans="1:4" x14ac:dyDescent="0.25">
      <c r="A144">
        <v>2610</v>
      </c>
      <c r="B144">
        <v>4.8499999999999996</v>
      </c>
      <c r="C144">
        <f t="shared" si="7"/>
        <v>4.8999999999999995</v>
      </c>
      <c r="D144">
        <f t="shared" si="8"/>
        <v>12.445999999999998</v>
      </c>
    </row>
    <row r="145" spans="1:4" x14ac:dyDescent="0.25">
      <c r="A145">
        <v>2640</v>
      </c>
      <c r="B145">
        <v>4.7</v>
      </c>
      <c r="C145">
        <f t="shared" si="7"/>
        <v>4.75</v>
      </c>
      <c r="D145">
        <f t="shared" si="8"/>
        <v>12.065</v>
      </c>
    </row>
    <row r="146" spans="1:4" x14ac:dyDescent="0.25">
      <c r="A146">
        <v>2670</v>
      </c>
      <c r="B146">
        <v>4.5</v>
      </c>
      <c r="C146">
        <f t="shared" si="7"/>
        <v>4.55</v>
      </c>
      <c r="D146">
        <f t="shared" si="8"/>
        <v>11.557</v>
      </c>
    </row>
    <row r="147" spans="1:4" x14ac:dyDescent="0.25">
      <c r="A147">
        <v>2700</v>
      </c>
      <c r="B147">
        <v>4.3250000000000002</v>
      </c>
      <c r="C147">
        <f t="shared" si="7"/>
        <v>4.375</v>
      </c>
      <c r="D147">
        <f t="shared" si="8"/>
        <v>11.112500000000001</v>
      </c>
    </row>
    <row r="148" spans="1:4" x14ac:dyDescent="0.25">
      <c r="A148">
        <v>2730</v>
      </c>
      <c r="B148">
        <v>4.2</v>
      </c>
      <c r="C148">
        <f t="shared" si="7"/>
        <v>4.25</v>
      </c>
      <c r="D148">
        <f t="shared" si="8"/>
        <v>10.795</v>
      </c>
    </row>
    <row r="149" spans="1:4" x14ac:dyDescent="0.25">
      <c r="A149">
        <v>2760</v>
      </c>
      <c r="B149">
        <v>4.0999999999999996</v>
      </c>
      <c r="C149">
        <f t="shared" si="7"/>
        <v>4.1499999999999995</v>
      </c>
      <c r="D149">
        <f t="shared" si="8"/>
        <v>10.540999999999999</v>
      </c>
    </row>
    <row r="150" spans="1:4" x14ac:dyDescent="0.25">
      <c r="A150">
        <v>2820</v>
      </c>
      <c r="B150">
        <v>4.4249999999999998</v>
      </c>
      <c r="C150">
        <f t="shared" si="7"/>
        <v>4.4749999999999996</v>
      </c>
      <c r="D150">
        <f t="shared" si="8"/>
        <v>11.366499999999998</v>
      </c>
    </row>
    <row r="151" spans="1:4" x14ac:dyDescent="0.25">
      <c r="A151">
        <v>2880</v>
      </c>
      <c r="B151">
        <v>4.55</v>
      </c>
      <c r="C151">
        <f t="shared" si="7"/>
        <v>4.5999999999999996</v>
      </c>
      <c r="D151">
        <f t="shared" si="8"/>
        <v>11.683999999999999</v>
      </c>
    </row>
    <row r="152" spans="1:4" x14ac:dyDescent="0.25">
      <c r="A152">
        <v>2940</v>
      </c>
      <c r="B152">
        <v>4.75</v>
      </c>
      <c r="C152">
        <f t="shared" si="7"/>
        <v>4.8</v>
      </c>
      <c r="D152">
        <f t="shared" si="8"/>
        <v>12.192</v>
      </c>
    </row>
    <row r="153" spans="1:4" x14ac:dyDescent="0.25">
      <c r="A153">
        <v>5280</v>
      </c>
      <c r="B153">
        <v>4.5999999999999996</v>
      </c>
      <c r="C153">
        <f t="shared" si="7"/>
        <v>4.6499999999999995</v>
      </c>
      <c r="D153">
        <f t="shared" si="8"/>
        <v>11.810999999999998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9"/>
  <sheetViews>
    <sheetView workbookViewId="0">
      <selection activeCell="F1" sqref="F1:F1048576"/>
    </sheetView>
  </sheetViews>
  <sheetFormatPr defaultRowHeight="15" x14ac:dyDescent="0.25"/>
  <cols>
    <col min="1" max="1" width="10.140625" bestFit="1" customWidth="1"/>
    <col min="2" max="2" width="14.85546875" bestFit="1" customWidth="1"/>
    <col min="3" max="3" width="15.42578125" customWidth="1"/>
    <col min="4" max="4" width="11.85546875" bestFit="1" customWidth="1"/>
    <col min="5" max="5" width="14.140625" customWidth="1"/>
    <col min="9" max="9" width="12.42578125" customWidth="1"/>
  </cols>
  <sheetData>
    <row r="1" spans="1:9" x14ac:dyDescent="0.25">
      <c r="A1" t="s">
        <v>0</v>
      </c>
      <c r="B1" t="s">
        <v>3</v>
      </c>
      <c r="C1" t="s">
        <v>1</v>
      </c>
      <c r="D1" t="s">
        <v>1</v>
      </c>
      <c r="E1" t="s">
        <v>2</v>
      </c>
      <c r="F1" t="s">
        <v>4</v>
      </c>
      <c r="I1" t="s">
        <v>8</v>
      </c>
    </row>
    <row r="2" spans="1:9" x14ac:dyDescent="0.25">
      <c r="A2">
        <v>0</v>
      </c>
      <c r="B2">
        <f>5280+A2</f>
        <v>5280</v>
      </c>
      <c r="C2">
        <v>-0.3</v>
      </c>
      <c r="D2">
        <f>C2-4.275</f>
        <v>-4.5750000000000002</v>
      </c>
      <c r="E2">
        <f>D2*-2.54</f>
        <v>11.6205</v>
      </c>
      <c r="F2" t="s">
        <v>5</v>
      </c>
      <c r="G2" t="s">
        <v>6</v>
      </c>
      <c r="H2" t="s">
        <v>7</v>
      </c>
    </row>
    <row r="3" spans="1:9" x14ac:dyDescent="0.25">
      <c r="A3">
        <v>15</v>
      </c>
      <c r="B3">
        <f t="shared" ref="B3:B66" si="0">5280+A3</f>
        <v>5295</v>
      </c>
      <c r="C3">
        <v>-0.05</v>
      </c>
      <c r="D3">
        <f t="shared" ref="D3:D66" si="1">C3-4.275</f>
        <v>-4.3250000000000002</v>
      </c>
      <c r="E3">
        <f t="shared" ref="E3:E66" si="2">D3*-2.54</f>
        <v>10.9855</v>
      </c>
      <c r="F3">
        <v>3</v>
      </c>
      <c r="G3">
        <v>30</v>
      </c>
      <c r="H3">
        <f>F3*60+G3</f>
        <v>210</v>
      </c>
      <c r="I3">
        <v>0</v>
      </c>
    </row>
    <row r="4" spans="1:9" x14ac:dyDescent="0.25">
      <c r="A4">
        <v>30</v>
      </c>
      <c r="B4">
        <f t="shared" si="0"/>
        <v>5310</v>
      </c>
      <c r="C4">
        <v>0.45</v>
      </c>
      <c r="D4">
        <f t="shared" si="1"/>
        <v>-3.8250000000000002</v>
      </c>
      <c r="E4">
        <f t="shared" si="2"/>
        <v>9.7155000000000005</v>
      </c>
      <c r="F4">
        <v>6</v>
      </c>
      <c r="G4">
        <v>30</v>
      </c>
      <c r="H4">
        <f t="shared" ref="H4:H15" si="3">F4*60+G4</f>
        <v>390</v>
      </c>
      <c r="I4">
        <f>H4</f>
        <v>390</v>
      </c>
    </row>
    <row r="5" spans="1:9" x14ac:dyDescent="0.25">
      <c r="A5">
        <v>45</v>
      </c>
      <c r="B5">
        <f t="shared" si="0"/>
        <v>5325</v>
      </c>
      <c r="C5">
        <v>1.1499999999999999</v>
      </c>
      <c r="D5">
        <f t="shared" si="1"/>
        <v>-3.1250000000000004</v>
      </c>
      <c r="E5">
        <f t="shared" si="2"/>
        <v>7.9375000000000009</v>
      </c>
      <c r="F5">
        <v>9</v>
      </c>
      <c r="G5">
        <v>0</v>
      </c>
      <c r="H5">
        <f t="shared" si="3"/>
        <v>540</v>
      </c>
      <c r="I5">
        <v>0</v>
      </c>
    </row>
    <row r="6" spans="1:9" x14ac:dyDescent="0.25">
      <c r="A6">
        <v>60</v>
      </c>
      <c r="B6">
        <f t="shared" si="0"/>
        <v>5340</v>
      </c>
      <c r="C6">
        <v>1.95</v>
      </c>
      <c r="D6">
        <f t="shared" si="1"/>
        <v>-2.3250000000000002</v>
      </c>
      <c r="E6">
        <f t="shared" si="2"/>
        <v>5.9055000000000009</v>
      </c>
      <c r="F6">
        <v>13</v>
      </c>
      <c r="G6">
        <v>15</v>
      </c>
      <c r="H6">
        <f t="shared" si="3"/>
        <v>795</v>
      </c>
      <c r="I6">
        <f>H6-H4</f>
        <v>405</v>
      </c>
    </row>
    <row r="7" spans="1:9" x14ac:dyDescent="0.25">
      <c r="A7">
        <v>75</v>
      </c>
      <c r="B7">
        <f t="shared" si="0"/>
        <v>5355</v>
      </c>
      <c r="C7">
        <v>2.95</v>
      </c>
      <c r="D7">
        <f t="shared" si="1"/>
        <v>-1.3250000000000002</v>
      </c>
      <c r="E7">
        <f t="shared" si="2"/>
        <v>3.3655000000000004</v>
      </c>
      <c r="F7">
        <v>16</v>
      </c>
      <c r="G7">
        <v>30</v>
      </c>
      <c r="H7">
        <f t="shared" si="3"/>
        <v>990</v>
      </c>
      <c r="I7">
        <v>0</v>
      </c>
    </row>
    <row r="8" spans="1:9" x14ac:dyDescent="0.25">
      <c r="A8">
        <v>90</v>
      </c>
      <c r="B8">
        <f t="shared" si="0"/>
        <v>5370</v>
      </c>
      <c r="C8">
        <v>3.95</v>
      </c>
      <c r="D8">
        <f t="shared" si="1"/>
        <v>-0.32500000000000018</v>
      </c>
      <c r="E8">
        <f t="shared" si="2"/>
        <v>0.82550000000000046</v>
      </c>
      <c r="F8">
        <v>19</v>
      </c>
      <c r="G8">
        <v>54</v>
      </c>
      <c r="H8">
        <f t="shared" si="3"/>
        <v>1194</v>
      </c>
      <c r="I8">
        <f>H8-H6</f>
        <v>399</v>
      </c>
    </row>
    <row r="9" spans="1:9" x14ac:dyDescent="0.25">
      <c r="A9">
        <v>105</v>
      </c>
      <c r="B9">
        <f t="shared" si="0"/>
        <v>5385</v>
      </c>
      <c r="C9">
        <v>4.9749999999999996</v>
      </c>
      <c r="D9">
        <f t="shared" si="1"/>
        <v>0.69999999999999929</v>
      </c>
      <c r="E9">
        <f t="shared" si="2"/>
        <v>-1.7779999999999982</v>
      </c>
      <c r="F9">
        <v>23</v>
      </c>
      <c r="G9">
        <v>0</v>
      </c>
      <c r="H9">
        <f t="shared" si="3"/>
        <v>1380</v>
      </c>
      <c r="I9">
        <v>0</v>
      </c>
    </row>
    <row r="10" spans="1:9" x14ac:dyDescent="0.25">
      <c r="A10">
        <v>120</v>
      </c>
      <c r="B10">
        <f t="shared" si="0"/>
        <v>5400</v>
      </c>
      <c r="C10">
        <v>5.85</v>
      </c>
      <c r="D10">
        <f t="shared" si="1"/>
        <v>1.5749999999999993</v>
      </c>
      <c r="E10">
        <f t="shared" si="2"/>
        <v>-4.0004999999999979</v>
      </c>
      <c r="F10">
        <v>26</v>
      </c>
      <c r="G10">
        <v>30</v>
      </c>
      <c r="H10">
        <f t="shared" si="3"/>
        <v>1590</v>
      </c>
      <c r="I10">
        <f t="shared" ref="I10" si="4">H10-H8</f>
        <v>396</v>
      </c>
    </row>
    <row r="11" spans="1:9" x14ac:dyDescent="0.25">
      <c r="A11">
        <v>135</v>
      </c>
      <c r="B11">
        <f t="shared" si="0"/>
        <v>5415</v>
      </c>
      <c r="C11">
        <v>6.5</v>
      </c>
      <c r="D11">
        <f t="shared" si="1"/>
        <v>2.2249999999999996</v>
      </c>
      <c r="E11">
        <f t="shared" si="2"/>
        <v>-5.6514999999999995</v>
      </c>
      <c r="F11">
        <v>29</v>
      </c>
      <c r="G11">
        <v>45</v>
      </c>
      <c r="H11">
        <f t="shared" si="3"/>
        <v>1785</v>
      </c>
      <c r="I11">
        <v>0</v>
      </c>
    </row>
    <row r="12" spans="1:9" x14ac:dyDescent="0.25">
      <c r="A12">
        <v>150</v>
      </c>
      <c r="B12">
        <f t="shared" si="0"/>
        <v>5430</v>
      </c>
      <c r="C12">
        <v>7.375</v>
      </c>
      <c r="D12">
        <f t="shared" si="1"/>
        <v>3.0999999999999996</v>
      </c>
      <c r="E12">
        <f t="shared" si="2"/>
        <v>-7.8739999999999988</v>
      </c>
      <c r="F12">
        <v>33</v>
      </c>
      <c r="G12">
        <v>15</v>
      </c>
      <c r="H12">
        <f t="shared" si="3"/>
        <v>1995</v>
      </c>
      <c r="I12">
        <f>H12-H10</f>
        <v>405</v>
      </c>
    </row>
    <row r="13" spans="1:9" x14ac:dyDescent="0.25">
      <c r="A13">
        <v>165</v>
      </c>
      <c r="B13">
        <f t="shared" si="0"/>
        <v>5445</v>
      </c>
      <c r="C13">
        <v>7.75</v>
      </c>
      <c r="D13">
        <f t="shared" si="1"/>
        <v>3.4749999999999996</v>
      </c>
      <c r="E13">
        <f t="shared" si="2"/>
        <v>-8.8264999999999993</v>
      </c>
      <c r="F13">
        <v>36</v>
      </c>
      <c r="G13">
        <v>26</v>
      </c>
      <c r="H13">
        <f>F13*60+G13</f>
        <v>2186</v>
      </c>
      <c r="I13">
        <v>0</v>
      </c>
    </row>
    <row r="14" spans="1:9" x14ac:dyDescent="0.25">
      <c r="A14">
        <v>180</v>
      </c>
      <c r="B14">
        <f t="shared" si="0"/>
        <v>5460</v>
      </c>
      <c r="C14">
        <v>8.0500000000000007</v>
      </c>
      <c r="D14">
        <f t="shared" si="1"/>
        <v>3.7750000000000004</v>
      </c>
      <c r="E14">
        <f t="shared" si="2"/>
        <v>-9.5885000000000016</v>
      </c>
      <c r="F14">
        <v>39</v>
      </c>
      <c r="G14">
        <v>50</v>
      </c>
      <c r="H14">
        <f t="shared" si="3"/>
        <v>2390</v>
      </c>
      <c r="I14">
        <f t="shared" ref="I14" si="5">H14-H12</f>
        <v>395</v>
      </c>
    </row>
    <row r="15" spans="1:9" x14ac:dyDescent="0.25">
      <c r="A15">
        <v>195</v>
      </c>
      <c r="B15">
        <f t="shared" si="0"/>
        <v>5475</v>
      </c>
      <c r="C15">
        <v>8.15</v>
      </c>
      <c r="D15">
        <f t="shared" si="1"/>
        <v>3.875</v>
      </c>
      <c r="E15">
        <f t="shared" si="2"/>
        <v>-9.8424999999999994</v>
      </c>
      <c r="F15">
        <v>42</v>
      </c>
      <c r="G15">
        <v>0</v>
      </c>
      <c r="H15">
        <f t="shared" si="3"/>
        <v>2520</v>
      </c>
      <c r="I15">
        <v>0</v>
      </c>
    </row>
    <row r="16" spans="1:9" x14ac:dyDescent="0.25">
      <c r="A16">
        <v>210</v>
      </c>
      <c r="B16">
        <f t="shared" si="0"/>
        <v>5490</v>
      </c>
      <c r="C16">
        <v>7.875</v>
      </c>
      <c r="D16">
        <f t="shared" si="1"/>
        <v>3.5999999999999996</v>
      </c>
      <c r="E16">
        <f t="shared" si="2"/>
        <v>-9.1439999999999984</v>
      </c>
    </row>
    <row r="17" spans="1:5" x14ac:dyDescent="0.25">
      <c r="A17">
        <v>225</v>
      </c>
      <c r="B17">
        <f t="shared" si="0"/>
        <v>5505</v>
      </c>
      <c r="C17">
        <v>7.4249999999999998</v>
      </c>
      <c r="D17">
        <f t="shared" si="1"/>
        <v>3.1499999999999995</v>
      </c>
      <c r="E17">
        <f t="shared" si="2"/>
        <v>-8.0009999999999994</v>
      </c>
    </row>
    <row r="18" spans="1:5" x14ac:dyDescent="0.25">
      <c r="A18">
        <v>240</v>
      </c>
      <c r="B18">
        <f t="shared" si="0"/>
        <v>5520</v>
      </c>
      <c r="C18">
        <v>6.875</v>
      </c>
      <c r="D18">
        <f t="shared" si="1"/>
        <v>2.5999999999999996</v>
      </c>
      <c r="E18">
        <f t="shared" si="2"/>
        <v>-6.6039999999999992</v>
      </c>
    </row>
    <row r="19" spans="1:5" x14ac:dyDescent="0.25">
      <c r="A19">
        <v>255</v>
      </c>
      <c r="B19">
        <f t="shared" si="0"/>
        <v>5535</v>
      </c>
      <c r="C19">
        <v>6.1749999999999998</v>
      </c>
      <c r="D19">
        <f t="shared" si="1"/>
        <v>1.8999999999999995</v>
      </c>
      <c r="E19">
        <f t="shared" si="2"/>
        <v>-4.8259999999999987</v>
      </c>
    </row>
    <row r="20" spans="1:5" x14ac:dyDescent="0.25">
      <c r="A20">
        <v>270</v>
      </c>
      <c r="B20">
        <f t="shared" si="0"/>
        <v>5550</v>
      </c>
      <c r="C20">
        <v>5.35</v>
      </c>
      <c r="D20">
        <f t="shared" si="1"/>
        <v>1.0749999999999993</v>
      </c>
      <c r="E20">
        <f t="shared" si="2"/>
        <v>-2.7304999999999984</v>
      </c>
    </row>
    <row r="21" spans="1:5" x14ac:dyDescent="0.25">
      <c r="A21">
        <v>285</v>
      </c>
      <c r="B21">
        <f t="shared" si="0"/>
        <v>5565</v>
      </c>
      <c r="C21">
        <v>4.45</v>
      </c>
      <c r="D21">
        <f t="shared" si="1"/>
        <v>0.17499999999999982</v>
      </c>
      <c r="E21">
        <f t="shared" si="2"/>
        <v>-0.44449999999999956</v>
      </c>
    </row>
    <row r="22" spans="1:5" x14ac:dyDescent="0.25">
      <c r="A22">
        <v>300</v>
      </c>
      <c r="B22">
        <f t="shared" si="0"/>
        <v>5580</v>
      </c>
      <c r="C22">
        <v>3.6749999999999998</v>
      </c>
      <c r="D22">
        <f t="shared" si="1"/>
        <v>-0.60000000000000053</v>
      </c>
      <c r="E22">
        <f t="shared" si="2"/>
        <v>1.5240000000000014</v>
      </c>
    </row>
    <row r="23" spans="1:5" x14ac:dyDescent="0.25">
      <c r="A23">
        <v>315</v>
      </c>
      <c r="B23">
        <f t="shared" si="0"/>
        <v>5595</v>
      </c>
      <c r="C23">
        <v>2.875</v>
      </c>
      <c r="D23">
        <f t="shared" si="1"/>
        <v>-1.4000000000000004</v>
      </c>
      <c r="E23">
        <f t="shared" si="2"/>
        <v>3.5560000000000009</v>
      </c>
    </row>
    <row r="24" spans="1:5" x14ac:dyDescent="0.25">
      <c r="A24">
        <v>330</v>
      </c>
      <c r="B24">
        <f t="shared" si="0"/>
        <v>5610</v>
      </c>
      <c r="C24">
        <v>2.1</v>
      </c>
      <c r="D24">
        <f t="shared" si="1"/>
        <v>-2.1750000000000003</v>
      </c>
      <c r="E24">
        <f t="shared" si="2"/>
        <v>5.5245000000000006</v>
      </c>
    </row>
    <row r="25" spans="1:5" x14ac:dyDescent="0.25">
      <c r="A25">
        <v>345</v>
      </c>
      <c r="B25">
        <f t="shared" si="0"/>
        <v>5625</v>
      </c>
      <c r="C25">
        <v>1.65</v>
      </c>
      <c r="D25">
        <f t="shared" si="1"/>
        <v>-2.6250000000000004</v>
      </c>
      <c r="E25">
        <f t="shared" si="2"/>
        <v>6.6675000000000013</v>
      </c>
    </row>
    <row r="26" spans="1:5" x14ac:dyDescent="0.25">
      <c r="A26">
        <v>360</v>
      </c>
      <c r="B26">
        <f t="shared" si="0"/>
        <v>5640</v>
      </c>
      <c r="C26">
        <v>1.25</v>
      </c>
      <c r="D26">
        <f t="shared" si="1"/>
        <v>-3.0250000000000004</v>
      </c>
      <c r="E26">
        <f t="shared" si="2"/>
        <v>7.6835000000000013</v>
      </c>
    </row>
    <row r="27" spans="1:5" x14ac:dyDescent="0.25">
      <c r="A27">
        <v>375</v>
      </c>
      <c r="B27">
        <f t="shared" si="0"/>
        <v>5655</v>
      </c>
      <c r="C27">
        <v>1</v>
      </c>
      <c r="D27">
        <f t="shared" si="1"/>
        <v>-3.2750000000000004</v>
      </c>
      <c r="E27">
        <f t="shared" si="2"/>
        <v>8.3185000000000002</v>
      </c>
    </row>
    <row r="28" spans="1:5" x14ac:dyDescent="0.25">
      <c r="A28">
        <v>390</v>
      </c>
      <c r="B28">
        <f t="shared" si="0"/>
        <v>5670</v>
      </c>
      <c r="C28">
        <v>1</v>
      </c>
      <c r="D28">
        <f t="shared" si="1"/>
        <v>-3.2750000000000004</v>
      </c>
      <c r="E28">
        <f t="shared" si="2"/>
        <v>8.3185000000000002</v>
      </c>
    </row>
    <row r="29" spans="1:5" x14ac:dyDescent="0.25">
      <c r="A29">
        <v>405</v>
      </c>
      <c r="B29">
        <f t="shared" si="0"/>
        <v>5685</v>
      </c>
      <c r="C29">
        <v>1.1499999999999999</v>
      </c>
      <c r="D29">
        <f t="shared" si="1"/>
        <v>-3.1250000000000004</v>
      </c>
      <c r="E29">
        <f t="shared" si="2"/>
        <v>7.9375000000000009</v>
      </c>
    </row>
    <row r="30" spans="1:5" x14ac:dyDescent="0.25">
      <c r="A30">
        <v>420</v>
      </c>
      <c r="B30">
        <f t="shared" si="0"/>
        <v>5700</v>
      </c>
      <c r="C30">
        <v>1.425</v>
      </c>
      <c r="D30">
        <f t="shared" si="1"/>
        <v>-2.8500000000000005</v>
      </c>
      <c r="E30">
        <f t="shared" si="2"/>
        <v>7.2390000000000017</v>
      </c>
    </row>
    <row r="31" spans="1:5" x14ac:dyDescent="0.25">
      <c r="A31">
        <v>435</v>
      </c>
      <c r="B31">
        <f t="shared" si="0"/>
        <v>5715</v>
      </c>
      <c r="C31">
        <v>1.85</v>
      </c>
      <c r="D31">
        <f t="shared" si="1"/>
        <v>-2.4250000000000003</v>
      </c>
      <c r="E31">
        <f t="shared" si="2"/>
        <v>6.1595000000000004</v>
      </c>
    </row>
    <row r="32" spans="1:5" x14ac:dyDescent="0.25">
      <c r="A32">
        <v>450</v>
      </c>
      <c r="B32">
        <f t="shared" si="0"/>
        <v>5730</v>
      </c>
      <c r="C32">
        <v>2.4</v>
      </c>
      <c r="D32">
        <f t="shared" si="1"/>
        <v>-1.8750000000000004</v>
      </c>
      <c r="E32">
        <f t="shared" si="2"/>
        <v>4.7625000000000011</v>
      </c>
    </row>
    <row r="33" spans="1:5" x14ac:dyDescent="0.25">
      <c r="A33">
        <v>465</v>
      </c>
      <c r="B33">
        <f t="shared" si="0"/>
        <v>5745</v>
      </c>
      <c r="C33">
        <v>3.05</v>
      </c>
      <c r="D33">
        <f t="shared" si="1"/>
        <v>-1.2250000000000005</v>
      </c>
      <c r="E33">
        <f t="shared" si="2"/>
        <v>3.1115000000000013</v>
      </c>
    </row>
    <row r="34" spans="1:5" x14ac:dyDescent="0.25">
      <c r="A34">
        <v>480</v>
      </c>
      <c r="B34">
        <f t="shared" si="0"/>
        <v>5760</v>
      </c>
      <c r="C34">
        <v>3.8</v>
      </c>
      <c r="D34">
        <f t="shared" si="1"/>
        <v>-0.47500000000000053</v>
      </c>
      <c r="E34">
        <f t="shared" si="2"/>
        <v>1.2065000000000015</v>
      </c>
    </row>
    <row r="35" spans="1:5" x14ac:dyDescent="0.25">
      <c r="A35">
        <v>495</v>
      </c>
      <c r="B35">
        <f t="shared" si="0"/>
        <v>5775</v>
      </c>
      <c r="C35">
        <v>4.5</v>
      </c>
      <c r="D35">
        <f t="shared" si="1"/>
        <v>0.22499999999999964</v>
      </c>
      <c r="E35">
        <f t="shared" si="2"/>
        <v>-0.57149999999999912</v>
      </c>
    </row>
    <row r="36" spans="1:5" x14ac:dyDescent="0.25">
      <c r="A36">
        <v>510</v>
      </c>
      <c r="B36">
        <f t="shared" si="0"/>
        <v>5790</v>
      </c>
      <c r="C36">
        <v>5.15</v>
      </c>
      <c r="D36">
        <f t="shared" si="1"/>
        <v>0.875</v>
      </c>
      <c r="E36">
        <f t="shared" si="2"/>
        <v>-2.2225000000000001</v>
      </c>
    </row>
    <row r="37" spans="1:5" x14ac:dyDescent="0.25">
      <c r="A37">
        <v>525</v>
      </c>
      <c r="B37">
        <f t="shared" si="0"/>
        <v>5805</v>
      </c>
      <c r="C37">
        <v>5.7</v>
      </c>
      <c r="D37">
        <f t="shared" si="1"/>
        <v>1.4249999999999998</v>
      </c>
      <c r="E37">
        <f t="shared" si="2"/>
        <v>-3.6194999999999995</v>
      </c>
    </row>
    <row r="38" spans="1:5" x14ac:dyDescent="0.25">
      <c r="A38">
        <v>540</v>
      </c>
      <c r="B38">
        <f t="shared" si="0"/>
        <v>5820</v>
      </c>
      <c r="C38">
        <v>6.25</v>
      </c>
      <c r="D38">
        <f t="shared" si="1"/>
        <v>1.9749999999999996</v>
      </c>
      <c r="E38">
        <f t="shared" si="2"/>
        <v>-5.0164999999999988</v>
      </c>
    </row>
    <row r="39" spans="1:5" x14ac:dyDescent="0.25">
      <c r="A39">
        <v>555</v>
      </c>
      <c r="B39">
        <f t="shared" si="0"/>
        <v>5835</v>
      </c>
      <c r="C39">
        <v>6.65</v>
      </c>
      <c r="D39">
        <f t="shared" si="1"/>
        <v>2.375</v>
      </c>
      <c r="E39">
        <f t="shared" si="2"/>
        <v>-6.0324999999999998</v>
      </c>
    </row>
    <row r="40" spans="1:5" x14ac:dyDescent="0.25">
      <c r="A40">
        <v>570</v>
      </c>
      <c r="B40">
        <f t="shared" si="0"/>
        <v>5850</v>
      </c>
      <c r="C40">
        <v>6.875</v>
      </c>
      <c r="D40">
        <f t="shared" si="1"/>
        <v>2.5999999999999996</v>
      </c>
      <c r="E40">
        <f t="shared" si="2"/>
        <v>-6.6039999999999992</v>
      </c>
    </row>
    <row r="41" spans="1:5" x14ac:dyDescent="0.25">
      <c r="A41">
        <v>585</v>
      </c>
      <c r="B41">
        <f t="shared" si="0"/>
        <v>5865</v>
      </c>
      <c r="C41">
        <v>6.95</v>
      </c>
      <c r="D41">
        <f t="shared" si="1"/>
        <v>2.6749999999999998</v>
      </c>
      <c r="E41">
        <f t="shared" si="2"/>
        <v>-6.7944999999999993</v>
      </c>
    </row>
    <row r="42" spans="1:5" x14ac:dyDescent="0.25">
      <c r="A42">
        <v>600</v>
      </c>
      <c r="B42">
        <f t="shared" si="0"/>
        <v>5880</v>
      </c>
      <c r="C42">
        <v>6.85</v>
      </c>
      <c r="D42">
        <f t="shared" si="1"/>
        <v>2.5749999999999993</v>
      </c>
      <c r="E42">
        <f t="shared" si="2"/>
        <v>-6.540499999999998</v>
      </c>
    </row>
    <row r="43" spans="1:5" x14ac:dyDescent="0.25">
      <c r="A43">
        <v>615</v>
      </c>
      <c r="B43">
        <f t="shared" si="0"/>
        <v>5895</v>
      </c>
      <c r="C43">
        <v>6.6</v>
      </c>
      <c r="D43">
        <f t="shared" si="1"/>
        <v>2.3249999999999993</v>
      </c>
      <c r="E43">
        <f t="shared" si="2"/>
        <v>-5.9054999999999982</v>
      </c>
    </row>
    <row r="44" spans="1:5" x14ac:dyDescent="0.25">
      <c r="A44">
        <v>630</v>
      </c>
      <c r="B44">
        <f t="shared" si="0"/>
        <v>5910</v>
      </c>
      <c r="C44">
        <v>6.3</v>
      </c>
      <c r="D44">
        <f t="shared" si="1"/>
        <v>2.0249999999999995</v>
      </c>
      <c r="E44">
        <f t="shared" si="2"/>
        <v>-5.1434999999999986</v>
      </c>
    </row>
    <row r="45" spans="1:5" x14ac:dyDescent="0.25">
      <c r="A45">
        <v>645</v>
      </c>
      <c r="B45">
        <f t="shared" si="0"/>
        <v>5925</v>
      </c>
      <c r="C45">
        <v>5.8</v>
      </c>
      <c r="D45">
        <f t="shared" si="1"/>
        <v>1.5249999999999995</v>
      </c>
      <c r="E45">
        <f t="shared" si="2"/>
        <v>-3.8734999999999986</v>
      </c>
    </row>
    <row r="46" spans="1:5" x14ac:dyDescent="0.25">
      <c r="A46">
        <v>660</v>
      </c>
      <c r="B46">
        <f t="shared" si="0"/>
        <v>5940</v>
      </c>
      <c r="C46">
        <v>5.35</v>
      </c>
      <c r="D46">
        <f t="shared" si="1"/>
        <v>1.0749999999999993</v>
      </c>
      <c r="E46">
        <f t="shared" si="2"/>
        <v>-2.7304999999999984</v>
      </c>
    </row>
    <row r="47" spans="1:5" x14ac:dyDescent="0.25">
      <c r="A47">
        <v>675</v>
      </c>
      <c r="B47">
        <f t="shared" si="0"/>
        <v>5955</v>
      </c>
      <c r="C47">
        <v>4.7</v>
      </c>
      <c r="D47">
        <f t="shared" si="1"/>
        <v>0.42499999999999982</v>
      </c>
      <c r="E47">
        <f t="shared" si="2"/>
        <v>-1.0794999999999995</v>
      </c>
    </row>
    <row r="48" spans="1:5" x14ac:dyDescent="0.25">
      <c r="A48">
        <v>690</v>
      </c>
      <c r="B48">
        <f t="shared" si="0"/>
        <v>5970</v>
      </c>
      <c r="C48">
        <v>4.1500000000000004</v>
      </c>
      <c r="D48">
        <f t="shared" si="1"/>
        <v>-0.125</v>
      </c>
      <c r="E48">
        <f t="shared" si="2"/>
        <v>0.3175</v>
      </c>
    </row>
    <row r="49" spans="1:5" x14ac:dyDescent="0.25">
      <c r="A49">
        <v>705</v>
      </c>
      <c r="B49">
        <f t="shared" si="0"/>
        <v>5985</v>
      </c>
      <c r="C49">
        <v>3.55</v>
      </c>
      <c r="D49">
        <f t="shared" si="1"/>
        <v>-0.72500000000000053</v>
      </c>
      <c r="E49">
        <f t="shared" si="2"/>
        <v>1.8415000000000015</v>
      </c>
    </row>
    <row r="50" spans="1:5" x14ac:dyDescent="0.25">
      <c r="A50">
        <v>720</v>
      </c>
      <c r="B50">
        <f t="shared" si="0"/>
        <v>6000</v>
      </c>
      <c r="C50">
        <v>3.05</v>
      </c>
      <c r="D50">
        <f t="shared" si="1"/>
        <v>-1.2250000000000005</v>
      </c>
      <c r="E50">
        <f t="shared" si="2"/>
        <v>3.1115000000000013</v>
      </c>
    </row>
    <row r="51" spans="1:5" x14ac:dyDescent="0.25">
      <c r="A51">
        <v>735</v>
      </c>
      <c r="B51">
        <f t="shared" si="0"/>
        <v>6015</v>
      </c>
      <c r="C51">
        <v>2.6</v>
      </c>
      <c r="D51">
        <f t="shared" si="1"/>
        <v>-1.6750000000000003</v>
      </c>
      <c r="E51">
        <f t="shared" si="2"/>
        <v>4.2545000000000011</v>
      </c>
    </row>
    <row r="52" spans="1:5" x14ac:dyDescent="0.25">
      <c r="A52">
        <v>750</v>
      </c>
      <c r="B52">
        <f t="shared" si="0"/>
        <v>6030</v>
      </c>
      <c r="C52">
        <v>2.2999999999999998</v>
      </c>
      <c r="D52">
        <f t="shared" si="1"/>
        <v>-1.9750000000000005</v>
      </c>
      <c r="E52">
        <f t="shared" si="2"/>
        <v>5.0165000000000015</v>
      </c>
    </row>
    <row r="53" spans="1:5" x14ac:dyDescent="0.25">
      <c r="A53">
        <v>765</v>
      </c>
      <c r="B53">
        <f t="shared" si="0"/>
        <v>6045</v>
      </c>
      <c r="C53">
        <v>2.0499999999999998</v>
      </c>
      <c r="D53">
        <f t="shared" si="1"/>
        <v>-2.2250000000000005</v>
      </c>
      <c r="E53">
        <f t="shared" si="2"/>
        <v>5.6515000000000013</v>
      </c>
    </row>
    <row r="54" spans="1:5" x14ac:dyDescent="0.25">
      <c r="A54">
        <v>780</v>
      </c>
      <c r="B54">
        <f t="shared" si="0"/>
        <v>6060</v>
      </c>
      <c r="C54">
        <v>1.95</v>
      </c>
      <c r="D54">
        <f t="shared" si="1"/>
        <v>-2.3250000000000002</v>
      </c>
      <c r="E54">
        <f t="shared" si="2"/>
        <v>5.9055000000000009</v>
      </c>
    </row>
    <row r="55" spans="1:5" x14ac:dyDescent="0.25">
      <c r="A55">
        <v>795</v>
      </c>
      <c r="B55">
        <f t="shared" si="0"/>
        <v>6075</v>
      </c>
      <c r="C55">
        <v>2</v>
      </c>
      <c r="D55">
        <f t="shared" si="1"/>
        <v>-2.2750000000000004</v>
      </c>
      <c r="E55">
        <f t="shared" si="2"/>
        <v>5.7785000000000011</v>
      </c>
    </row>
    <row r="56" spans="1:5" x14ac:dyDescent="0.25">
      <c r="A56">
        <v>810</v>
      </c>
      <c r="B56">
        <f t="shared" si="0"/>
        <v>6090</v>
      </c>
      <c r="C56">
        <v>2.2000000000000002</v>
      </c>
      <c r="D56">
        <f t="shared" si="1"/>
        <v>-2.0750000000000002</v>
      </c>
      <c r="E56">
        <f t="shared" si="2"/>
        <v>5.2705000000000002</v>
      </c>
    </row>
    <row r="57" spans="1:5" x14ac:dyDescent="0.25">
      <c r="A57">
        <v>825</v>
      </c>
      <c r="B57">
        <f t="shared" si="0"/>
        <v>6105</v>
      </c>
      <c r="C57">
        <v>2.4750000000000001</v>
      </c>
      <c r="D57">
        <f t="shared" si="1"/>
        <v>-1.8000000000000003</v>
      </c>
      <c r="E57">
        <f t="shared" si="2"/>
        <v>4.572000000000001</v>
      </c>
    </row>
    <row r="58" spans="1:5" x14ac:dyDescent="0.25">
      <c r="A58">
        <v>840</v>
      </c>
      <c r="B58">
        <f t="shared" si="0"/>
        <v>6120</v>
      </c>
      <c r="C58">
        <v>2.8</v>
      </c>
      <c r="D58">
        <f t="shared" si="1"/>
        <v>-1.4750000000000005</v>
      </c>
      <c r="E58">
        <f t="shared" si="2"/>
        <v>3.7465000000000015</v>
      </c>
    </row>
    <row r="59" spans="1:5" x14ac:dyDescent="0.25">
      <c r="A59">
        <v>855</v>
      </c>
      <c r="B59">
        <f t="shared" si="0"/>
        <v>6135</v>
      </c>
      <c r="C59">
        <v>3.3250000000000002</v>
      </c>
      <c r="D59">
        <f t="shared" si="1"/>
        <v>-0.95000000000000018</v>
      </c>
      <c r="E59">
        <f t="shared" si="2"/>
        <v>2.4130000000000007</v>
      </c>
    </row>
    <row r="60" spans="1:5" x14ac:dyDescent="0.25">
      <c r="A60">
        <v>870</v>
      </c>
      <c r="B60">
        <f t="shared" si="0"/>
        <v>6150</v>
      </c>
      <c r="C60">
        <v>3.7749999999999999</v>
      </c>
      <c r="D60">
        <f t="shared" si="1"/>
        <v>-0.50000000000000044</v>
      </c>
      <c r="E60">
        <f t="shared" si="2"/>
        <v>1.2700000000000011</v>
      </c>
    </row>
    <row r="61" spans="1:5" x14ac:dyDescent="0.25">
      <c r="A61">
        <v>885</v>
      </c>
      <c r="B61">
        <f t="shared" si="0"/>
        <v>6165</v>
      </c>
      <c r="C61">
        <v>4.2</v>
      </c>
      <c r="D61">
        <f t="shared" si="1"/>
        <v>-7.5000000000000178E-2</v>
      </c>
      <c r="E61">
        <f t="shared" si="2"/>
        <v>0.19050000000000045</v>
      </c>
    </row>
    <row r="62" spans="1:5" x14ac:dyDescent="0.25">
      <c r="A62">
        <v>900</v>
      </c>
      <c r="B62">
        <f t="shared" si="0"/>
        <v>6180</v>
      </c>
      <c r="C62">
        <v>4.7249999999999996</v>
      </c>
      <c r="D62">
        <f t="shared" si="1"/>
        <v>0.44999999999999929</v>
      </c>
      <c r="E62">
        <f t="shared" si="2"/>
        <v>-1.1429999999999982</v>
      </c>
    </row>
    <row r="63" spans="1:5" x14ac:dyDescent="0.25">
      <c r="A63">
        <v>915</v>
      </c>
      <c r="B63">
        <f t="shared" si="0"/>
        <v>6195</v>
      </c>
      <c r="C63">
        <v>5.15</v>
      </c>
      <c r="D63">
        <f t="shared" si="1"/>
        <v>0.875</v>
      </c>
      <c r="E63">
        <f t="shared" si="2"/>
        <v>-2.2225000000000001</v>
      </c>
    </row>
    <row r="64" spans="1:5" x14ac:dyDescent="0.25">
      <c r="A64">
        <v>930</v>
      </c>
      <c r="B64">
        <f t="shared" si="0"/>
        <v>6210</v>
      </c>
      <c r="C64">
        <v>5.5250000000000004</v>
      </c>
      <c r="D64">
        <f t="shared" si="1"/>
        <v>1.25</v>
      </c>
      <c r="E64">
        <f t="shared" si="2"/>
        <v>-3.1749999999999998</v>
      </c>
    </row>
    <row r="65" spans="1:5" x14ac:dyDescent="0.25">
      <c r="A65">
        <v>945</v>
      </c>
      <c r="B65">
        <f t="shared" si="0"/>
        <v>6225</v>
      </c>
      <c r="C65">
        <v>5.8250000000000002</v>
      </c>
      <c r="D65">
        <f t="shared" si="1"/>
        <v>1.5499999999999998</v>
      </c>
      <c r="E65">
        <f t="shared" si="2"/>
        <v>-3.9369999999999994</v>
      </c>
    </row>
    <row r="66" spans="1:5" x14ac:dyDescent="0.25">
      <c r="A66">
        <v>960</v>
      </c>
      <c r="B66">
        <f t="shared" si="0"/>
        <v>6240</v>
      </c>
      <c r="C66">
        <v>6.05</v>
      </c>
      <c r="D66">
        <f t="shared" si="1"/>
        <v>1.7749999999999995</v>
      </c>
      <c r="E66">
        <f t="shared" si="2"/>
        <v>-4.5084999999999988</v>
      </c>
    </row>
    <row r="67" spans="1:5" x14ac:dyDescent="0.25">
      <c r="A67">
        <v>975</v>
      </c>
      <c r="B67">
        <f t="shared" ref="B67:B129" si="6">5280+A67</f>
        <v>6255</v>
      </c>
      <c r="C67">
        <v>6.15</v>
      </c>
      <c r="D67">
        <f t="shared" ref="D67:D129" si="7">C67-4.275</f>
        <v>1.875</v>
      </c>
      <c r="E67">
        <f t="shared" ref="E67:E129" si="8">D67*-2.54</f>
        <v>-4.7625000000000002</v>
      </c>
    </row>
    <row r="68" spans="1:5" x14ac:dyDescent="0.25">
      <c r="A68">
        <v>990</v>
      </c>
      <c r="B68">
        <f t="shared" si="6"/>
        <v>6270</v>
      </c>
      <c r="C68">
        <v>6.1</v>
      </c>
      <c r="D68">
        <f t="shared" si="7"/>
        <v>1.8249999999999993</v>
      </c>
      <c r="E68">
        <f t="shared" si="8"/>
        <v>-4.6354999999999986</v>
      </c>
    </row>
    <row r="69" spans="1:5" x14ac:dyDescent="0.25">
      <c r="A69">
        <v>1005</v>
      </c>
      <c r="B69">
        <f t="shared" si="6"/>
        <v>6285</v>
      </c>
      <c r="C69">
        <v>6</v>
      </c>
      <c r="D69">
        <f t="shared" si="7"/>
        <v>1.7249999999999996</v>
      </c>
      <c r="E69">
        <f t="shared" si="8"/>
        <v>-4.3814999999999991</v>
      </c>
    </row>
    <row r="70" spans="1:5" x14ac:dyDescent="0.25">
      <c r="A70">
        <v>1020</v>
      </c>
      <c r="B70">
        <f t="shared" si="6"/>
        <v>6300</v>
      </c>
      <c r="C70">
        <v>5.75</v>
      </c>
      <c r="D70">
        <f t="shared" si="7"/>
        <v>1.4749999999999996</v>
      </c>
      <c r="E70">
        <f t="shared" si="8"/>
        <v>-3.7464999999999993</v>
      </c>
    </row>
    <row r="71" spans="1:5" x14ac:dyDescent="0.25">
      <c r="A71">
        <v>1035</v>
      </c>
      <c r="B71">
        <f t="shared" si="6"/>
        <v>6315</v>
      </c>
      <c r="C71">
        <v>5.4749999999999996</v>
      </c>
      <c r="D71">
        <f t="shared" si="7"/>
        <v>1.1999999999999993</v>
      </c>
      <c r="E71">
        <f t="shared" si="8"/>
        <v>-3.0479999999999983</v>
      </c>
    </row>
    <row r="72" spans="1:5" x14ac:dyDescent="0.25">
      <c r="A72">
        <v>1050</v>
      </c>
      <c r="B72">
        <f t="shared" si="6"/>
        <v>6330</v>
      </c>
      <c r="C72">
        <v>5.15</v>
      </c>
      <c r="D72">
        <f t="shared" si="7"/>
        <v>0.875</v>
      </c>
      <c r="E72">
        <f t="shared" si="8"/>
        <v>-2.2225000000000001</v>
      </c>
    </row>
    <row r="73" spans="1:5" x14ac:dyDescent="0.25">
      <c r="A73">
        <v>1065</v>
      </c>
      <c r="B73">
        <f t="shared" si="6"/>
        <v>6345</v>
      </c>
      <c r="C73">
        <v>4.75</v>
      </c>
      <c r="D73">
        <f t="shared" si="7"/>
        <v>0.47499999999999964</v>
      </c>
      <c r="E73">
        <f t="shared" si="8"/>
        <v>-1.206499999999999</v>
      </c>
    </row>
    <row r="74" spans="1:5" x14ac:dyDescent="0.25">
      <c r="A74">
        <v>1080</v>
      </c>
      <c r="B74">
        <f t="shared" si="6"/>
        <v>6360</v>
      </c>
      <c r="C74">
        <v>4.3499999999999996</v>
      </c>
      <c r="D74">
        <f t="shared" si="7"/>
        <v>7.4999999999999289E-2</v>
      </c>
      <c r="E74">
        <f t="shared" si="8"/>
        <v>-0.1904999999999982</v>
      </c>
    </row>
    <row r="75" spans="1:5" x14ac:dyDescent="0.25">
      <c r="A75">
        <v>1095</v>
      </c>
      <c r="B75">
        <f t="shared" si="6"/>
        <v>6375</v>
      </c>
      <c r="C75">
        <v>3.9</v>
      </c>
      <c r="D75">
        <f t="shared" si="7"/>
        <v>-0.37500000000000044</v>
      </c>
      <c r="E75">
        <f t="shared" si="8"/>
        <v>0.95250000000000112</v>
      </c>
    </row>
    <row r="76" spans="1:5" x14ac:dyDescent="0.25">
      <c r="A76">
        <v>1110</v>
      </c>
      <c r="B76">
        <f t="shared" si="6"/>
        <v>6390</v>
      </c>
      <c r="C76">
        <v>3.55</v>
      </c>
      <c r="D76">
        <f t="shared" si="7"/>
        <v>-0.72500000000000053</v>
      </c>
      <c r="E76">
        <f t="shared" si="8"/>
        <v>1.8415000000000015</v>
      </c>
    </row>
    <row r="77" spans="1:5" x14ac:dyDescent="0.25">
      <c r="A77">
        <v>1125</v>
      </c>
      <c r="B77">
        <f t="shared" si="6"/>
        <v>6405</v>
      </c>
      <c r="C77">
        <v>3.2</v>
      </c>
      <c r="D77">
        <f t="shared" si="7"/>
        <v>-1.0750000000000002</v>
      </c>
      <c r="E77">
        <f t="shared" si="8"/>
        <v>2.7305000000000006</v>
      </c>
    </row>
    <row r="78" spans="1:5" x14ac:dyDescent="0.25">
      <c r="A78">
        <v>1140</v>
      </c>
      <c r="B78">
        <f t="shared" si="6"/>
        <v>6420</v>
      </c>
      <c r="C78">
        <v>2.95</v>
      </c>
      <c r="D78">
        <f t="shared" si="7"/>
        <v>-1.3250000000000002</v>
      </c>
      <c r="E78">
        <f t="shared" si="8"/>
        <v>3.3655000000000004</v>
      </c>
    </row>
    <row r="79" spans="1:5" x14ac:dyDescent="0.25">
      <c r="A79">
        <v>1155</v>
      </c>
      <c r="B79">
        <f t="shared" si="6"/>
        <v>6435</v>
      </c>
      <c r="C79">
        <v>2.75</v>
      </c>
      <c r="D79">
        <f t="shared" si="7"/>
        <v>-1.5250000000000004</v>
      </c>
      <c r="E79">
        <f t="shared" si="8"/>
        <v>3.8735000000000008</v>
      </c>
    </row>
    <row r="80" spans="1:5" x14ac:dyDescent="0.25">
      <c r="A80">
        <v>1170</v>
      </c>
      <c r="B80">
        <f t="shared" si="6"/>
        <v>6450</v>
      </c>
      <c r="C80">
        <v>2.65</v>
      </c>
      <c r="D80">
        <f t="shared" si="7"/>
        <v>-1.6250000000000004</v>
      </c>
      <c r="E80">
        <f t="shared" si="8"/>
        <v>4.1275000000000013</v>
      </c>
    </row>
    <row r="81" spans="1:5" x14ac:dyDescent="0.25">
      <c r="A81">
        <v>1185</v>
      </c>
      <c r="B81">
        <f t="shared" si="6"/>
        <v>6465</v>
      </c>
      <c r="C81">
        <v>2.7</v>
      </c>
      <c r="D81">
        <f t="shared" si="7"/>
        <v>-1.5750000000000002</v>
      </c>
      <c r="E81">
        <f t="shared" si="8"/>
        <v>4.0005000000000006</v>
      </c>
    </row>
    <row r="82" spans="1:5" x14ac:dyDescent="0.25">
      <c r="A82">
        <v>1200</v>
      </c>
      <c r="B82">
        <f t="shared" si="6"/>
        <v>6480</v>
      </c>
      <c r="C82">
        <v>2.7250000000000001</v>
      </c>
      <c r="D82">
        <f t="shared" si="7"/>
        <v>-1.5500000000000003</v>
      </c>
      <c r="E82">
        <f t="shared" si="8"/>
        <v>3.9370000000000007</v>
      </c>
    </row>
    <row r="83" spans="1:5" x14ac:dyDescent="0.25">
      <c r="A83">
        <v>1230</v>
      </c>
      <c r="B83">
        <f t="shared" si="6"/>
        <v>6510</v>
      </c>
      <c r="C83">
        <v>3.1749999999999998</v>
      </c>
      <c r="D83">
        <f t="shared" si="7"/>
        <v>-1.1000000000000005</v>
      </c>
      <c r="E83">
        <f t="shared" si="8"/>
        <v>2.7940000000000014</v>
      </c>
    </row>
    <row r="84" spans="1:5" x14ac:dyDescent="0.25">
      <c r="A84">
        <v>1260</v>
      </c>
      <c r="B84">
        <f t="shared" si="6"/>
        <v>6540</v>
      </c>
      <c r="C84">
        <v>3.7749999999999999</v>
      </c>
      <c r="D84">
        <f t="shared" si="7"/>
        <v>-0.50000000000000044</v>
      </c>
      <c r="E84">
        <f t="shared" si="8"/>
        <v>1.2700000000000011</v>
      </c>
    </row>
    <row r="85" spans="1:5" x14ac:dyDescent="0.25">
      <c r="A85">
        <v>1290</v>
      </c>
      <c r="B85">
        <f t="shared" si="6"/>
        <v>6570</v>
      </c>
      <c r="C85">
        <v>4.45</v>
      </c>
      <c r="D85">
        <f t="shared" si="7"/>
        <v>0.17499999999999982</v>
      </c>
      <c r="E85">
        <f t="shared" si="8"/>
        <v>-0.44449999999999956</v>
      </c>
    </row>
    <row r="86" spans="1:5" x14ac:dyDescent="0.25">
      <c r="A86">
        <v>1320</v>
      </c>
      <c r="B86">
        <f t="shared" si="6"/>
        <v>6600</v>
      </c>
      <c r="C86">
        <v>5.05</v>
      </c>
      <c r="D86">
        <f t="shared" si="7"/>
        <v>0.77499999999999947</v>
      </c>
      <c r="E86">
        <f t="shared" si="8"/>
        <v>-1.9684999999999986</v>
      </c>
    </row>
    <row r="87" spans="1:5" x14ac:dyDescent="0.25">
      <c r="A87">
        <v>1350</v>
      </c>
      <c r="B87">
        <f t="shared" si="6"/>
        <v>6630</v>
      </c>
      <c r="C87">
        <v>5.4749999999999996</v>
      </c>
      <c r="D87">
        <f t="shared" si="7"/>
        <v>1.1999999999999993</v>
      </c>
      <c r="E87">
        <f t="shared" si="8"/>
        <v>-3.0479999999999983</v>
      </c>
    </row>
    <row r="88" spans="1:5" x14ac:dyDescent="0.25">
      <c r="A88">
        <v>1380</v>
      </c>
      <c r="B88">
        <f t="shared" si="6"/>
        <v>6660</v>
      </c>
      <c r="C88">
        <v>5.5750000000000002</v>
      </c>
      <c r="D88">
        <f t="shared" si="7"/>
        <v>1.2999999999999998</v>
      </c>
      <c r="E88">
        <f t="shared" si="8"/>
        <v>-3.3019999999999996</v>
      </c>
    </row>
    <row r="89" spans="1:5" x14ac:dyDescent="0.25">
      <c r="A89">
        <v>1410</v>
      </c>
      <c r="B89">
        <f t="shared" si="6"/>
        <v>6690</v>
      </c>
      <c r="C89">
        <v>5.4</v>
      </c>
      <c r="D89">
        <f t="shared" si="7"/>
        <v>1.125</v>
      </c>
      <c r="E89">
        <f t="shared" si="8"/>
        <v>-2.8574999999999999</v>
      </c>
    </row>
    <row r="90" spans="1:5" x14ac:dyDescent="0.25">
      <c r="A90">
        <v>1440</v>
      </c>
      <c r="B90">
        <f t="shared" si="6"/>
        <v>6720</v>
      </c>
      <c r="C90">
        <v>4.95</v>
      </c>
      <c r="D90">
        <f t="shared" si="7"/>
        <v>0.67499999999999982</v>
      </c>
      <c r="E90">
        <f t="shared" si="8"/>
        <v>-1.7144999999999995</v>
      </c>
    </row>
    <row r="91" spans="1:5" x14ac:dyDescent="0.25">
      <c r="A91">
        <v>1470</v>
      </c>
      <c r="B91">
        <f t="shared" si="6"/>
        <v>6750</v>
      </c>
      <c r="C91">
        <v>4.4249999999999998</v>
      </c>
      <c r="D91">
        <f t="shared" si="7"/>
        <v>0.14999999999999947</v>
      </c>
      <c r="E91">
        <f t="shared" si="8"/>
        <v>-0.38099999999999867</v>
      </c>
    </row>
    <row r="92" spans="1:5" x14ac:dyDescent="0.25">
      <c r="A92">
        <v>1500</v>
      </c>
      <c r="B92">
        <f t="shared" si="6"/>
        <v>6780</v>
      </c>
      <c r="C92">
        <v>3.875</v>
      </c>
      <c r="D92">
        <f t="shared" si="7"/>
        <v>-0.40000000000000036</v>
      </c>
      <c r="E92">
        <f t="shared" si="8"/>
        <v>1.0160000000000009</v>
      </c>
    </row>
    <row r="93" spans="1:5" x14ac:dyDescent="0.25">
      <c r="A93">
        <v>1530</v>
      </c>
      <c r="B93">
        <f t="shared" si="6"/>
        <v>6810</v>
      </c>
      <c r="C93">
        <v>3.4</v>
      </c>
      <c r="D93">
        <f t="shared" si="7"/>
        <v>-0.87500000000000044</v>
      </c>
      <c r="E93">
        <f t="shared" si="8"/>
        <v>2.222500000000001</v>
      </c>
    </row>
    <row r="94" spans="1:5" x14ac:dyDescent="0.25">
      <c r="A94">
        <v>1560</v>
      </c>
      <c r="B94">
        <f t="shared" si="6"/>
        <v>6840</v>
      </c>
      <c r="C94">
        <v>3.125</v>
      </c>
      <c r="D94">
        <f t="shared" si="7"/>
        <v>-1.1500000000000004</v>
      </c>
      <c r="E94">
        <f t="shared" si="8"/>
        <v>2.9210000000000012</v>
      </c>
    </row>
    <row r="95" spans="1:5" x14ac:dyDescent="0.25">
      <c r="A95">
        <v>1590</v>
      </c>
      <c r="B95">
        <f t="shared" si="6"/>
        <v>6870</v>
      </c>
      <c r="C95">
        <v>3.2</v>
      </c>
      <c r="D95">
        <f t="shared" si="7"/>
        <v>-1.0750000000000002</v>
      </c>
      <c r="E95">
        <f t="shared" si="8"/>
        <v>2.7305000000000006</v>
      </c>
    </row>
    <row r="96" spans="1:5" x14ac:dyDescent="0.25">
      <c r="A96">
        <v>1620</v>
      </c>
      <c r="B96">
        <f t="shared" si="6"/>
        <v>6900</v>
      </c>
      <c r="C96">
        <v>3.45</v>
      </c>
      <c r="D96">
        <f t="shared" si="7"/>
        <v>-0.82500000000000018</v>
      </c>
      <c r="E96">
        <f t="shared" si="8"/>
        <v>2.0955000000000004</v>
      </c>
    </row>
    <row r="97" spans="1:5" x14ac:dyDescent="0.25">
      <c r="A97">
        <v>1650</v>
      </c>
      <c r="B97">
        <f t="shared" si="6"/>
        <v>6930</v>
      </c>
      <c r="C97">
        <v>3.85</v>
      </c>
      <c r="D97">
        <f t="shared" si="7"/>
        <v>-0.42500000000000027</v>
      </c>
      <c r="E97">
        <f t="shared" si="8"/>
        <v>1.0795000000000008</v>
      </c>
    </row>
    <row r="98" spans="1:5" x14ac:dyDescent="0.25">
      <c r="A98">
        <v>1680</v>
      </c>
      <c r="B98">
        <f t="shared" si="6"/>
        <v>6960</v>
      </c>
      <c r="C98">
        <v>4.3</v>
      </c>
      <c r="D98">
        <f t="shared" si="7"/>
        <v>2.4999999999999467E-2</v>
      </c>
      <c r="E98">
        <f t="shared" si="8"/>
        <v>-6.3499999999998641E-2</v>
      </c>
    </row>
    <row r="99" spans="1:5" x14ac:dyDescent="0.25">
      <c r="A99">
        <v>1710</v>
      </c>
      <c r="B99">
        <f t="shared" si="6"/>
        <v>6990</v>
      </c>
      <c r="C99">
        <v>4.75</v>
      </c>
      <c r="D99">
        <f t="shared" si="7"/>
        <v>0.47499999999999964</v>
      </c>
      <c r="E99">
        <f t="shared" si="8"/>
        <v>-1.206499999999999</v>
      </c>
    </row>
    <row r="100" spans="1:5" x14ac:dyDescent="0.25">
      <c r="A100">
        <v>1740</v>
      </c>
      <c r="B100">
        <f t="shared" si="6"/>
        <v>7020</v>
      </c>
      <c r="C100">
        <v>5.05</v>
      </c>
      <c r="D100">
        <f t="shared" si="7"/>
        <v>0.77499999999999947</v>
      </c>
      <c r="E100">
        <f t="shared" si="8"/>
        <v>-1.9684999999999986</v>
      </c>
    </row>
    <row r="101" spans="1:5" x14ac:dyDescent="0.25">
      <c r="A101">
        <v>1770</v>
      </c>
      <c r="B101">
        <f t="shared" si="6"/>
        <v>7050</v>
      </c>
      <c r="C101">
        <v>5.2</v>
      </c>
      <c r="D101">
        <f t="shared" si="7"/>
        <v>0.92499999999999982</v>
      </c>
      <c r="E101">
        <f t="shared" si="8"/>
        <v>-2.3494999999999995</v>
      </c>
    </row>
    <row r="102" spans="1:5" x14ac:dyDescent="0.25">
      <c r="A102">
        <v>1800</v>
      </c>
      <c r="B102">
        <f t="shared" si="6"/>
        <v>7080</v>
      </c>
      <c r="C102">
        <v>5.75</v>
      </c>
      <c r="D102">
        <f t="shared" si="7"/>
        <v>1.4749999999999996</v>
      </c>
      <c r="E102">
        <f t="shared" si="8"/>
        <v>-3.7464999999999993</v>
      </c>
    </row>
    <row r="103" spans="1:5" x14ac:dyDescent="0.25">
      <c r="A103">
        <v>1830</v>
      </c>
      <c r="B103">
        <f t="shared" si="6"/>
        <v>7110</v>
      </c>
      <c r="C103">
        <v>4.8</v>
      </c>
      <c r="D103">
        <f t="shared" si="7"/>
        <v>0.52499999999999947</v>
      </c>
      <c r="E103">
        <f t="shared" si="8"/>
        <v>-1.3334999999999986</v>
      </c>
    </row>
    <row r="104" spans="1:5" x14ac:dyDescent="0.25">
      <c r="A104">
        <v>1860</v>
      </c>
      <c r="B104">
        <f t="shared" si="6"/>
        <v>7140</v>
      </c>
      <c r="C104">
        <v>4.45</v>
      </c>
      <c r="D104">
        <f t="shared" si="7"/>
        <v>0.17499999999999982</v>
      </c>
      <c r="E104">
        <f t="shared" si="8"/>
        <v>-0.44449999999999956</v>
      </c>
    </row>
    <row r="105" spans="1:5" x14ac:dyDescent="0.25">
      <c r="A105">
        <v>1890</v>
      </c>
      <c r="B105">
        <f t="shared" si="6"/>
        <v>7170</v>
      </c>
      <c r="C105">
        <v>4.05</v>
      </c>
      <c r="D105">
        <f t="shared" si="7"/>
        <v>-0.22500000000000053</v>
      </c>
      <c r="E105">
        <f t="shared" si="8"/>
        <v>0.57150000000000134</v>
      </c>
    </row>
    <row r="106" spans="1:5" x14ac:dyDescent="0.25">
      <c r="A106">
        <v>1920</v>
      </c>
      <c r="B106">
        <f t="shared" si="6"/>
        <v>7200</v>
      </c>
      <c r="C106">
        <v>3.7</v>
      </c>
      <c r="D106">
        <f t="shared" si="7"/>
        <v>-0.57500000000000018</v>
      </c>
      <c r="E106">
        <f t="shared" si="8"/>
        <v>1.4605000000000006</v>
      </c>
    </row>
    <row r="107" spans="1:5" x14ac:dyDescent="0.25">
      <c r="A107">
        <v>1950</v>
      </c>
      <c r="B107">
        <f t="shared" si="6"/>
        <v>7230</v>
      </c>
      <c r="C107">
        <v>3.5</v>
      </c>
      <c r="D107">
        <f t="shared" si="7"/>
        <v>-0.77500000000000036</v>
      </c>
      <c r="E107">
        <f t="shared" si="8"/>
        <v>1.968500000000001</v>
      </c>
    </row>
    <row r="108" spans="1:5" x14ac:dyDescent="0.25">
      <c r="A108">
        <v>1980</v>
      </c>
      <c r="B108">
        <f t="shared" si="6"/>
        <v>7260</v>
      </c>
      <c r="C108">
        <v>3.5</v>
      </c>
      <c r="D108">
        <f t="shared" si="7"/>
        <v>-0.77500000000000036</v>
      </c>
      <c r="E108">
        <f t="shared" si="8"/>
        <v>1.968500000000001</v>
      </c>
    </row>
    <row r="109" spans="1:5" x14ac:dyDescent="0.25">
      <c r="A109">
        <v>2010</v>
      </c>
      <c r="B109">
        <f t="shared" si="6"/>
        <v>7290</v>
      </c>
      <c r="C109">
        <v>3.6749999999999998</v>
      </c>
      <c r="D109">
        <f t="shared" si="7"/>
        <v>-0.60000000000000053</v>
      </c>
      <c r="E109">
        <f t="shared" si="8"/>
        <v>1.5240000000000014</v>
      </c>
    </row>
    <row r="110" spans="1:5" x14ac:dyDescent="0.25">
      <c r="A110">
        <v>2040</v>
      </c>
      <c r="B110">
        <f t="shared" si="6"/>
        <v>7320</v>
      </c>
      <c r="C110">
        <v>3.9249999999999998</v>
      </c>
      <c r="D110">
        <f t="shared" si="7"/>
        <v>-0.35000000000000053</v>
      </c>
      <c r="E110">
        <f t="shared" si="8"/>
        <v>0.88900000000000134</v>
      </c>
    </row>
    <row r="111" spans="1:5" x14ac:dyDescent="0.25">
      <c r="A111">
        <v>2070</v>
      </c>
      <c r="B111">
        <f t="shared" si="6"/>
        <v>7350</v>
      </c>
      <c r="C111">
        <v>4.25</v>
      </c>
      <c r="D111">
        <f t="shared" si="7"/>
        <v>-2.5000000000000355E-2</v>
      </c>
      <c r="E111">
        <f t="shared" si="8"/>
        <v>6.3500000000000903E-2</v>
      </c>
    </row>
    <row r="112" spans="1:5" x14ac:dyDescent="0.25">
      <c r="A112">
        <v>2100</v>
      </c>
      <c r="B112">
        <f t="shared" si="6"/>
        <v>7380</v>
      </c>
      <c r="C112">
        <v>4.5250000000000004</v>
      </c>
      <c r="D112">
        <f t="shared" si="7"/>
        <v>0.25</v>
      </c>
      <c r="E112">
        <f t="shared" si="8"/>
        <v>-0.63500000000000001</v>
      </c>
    </row>
    <row r="113" spans="1:5" x14ac:dyDescent="0.25">
      <c r="A113">
        <v>2130</v>
      </c>
      <c r="B113">
        <f t="shared" si="6"/>
        <v>7410</v>
      </c>
      <c r="C113">
        <v>4.7750000000000004</v>
      </c>
      <c r="D113">
        <f t="shared" si="7"/>
        <v>0.5</v>
      </c>
      <c r="E113">
        <f t="shared" si="8"/>
        <v>-1.27</v>
      </c>
    </row>
    <row r="114" spans="1:5" x14ac:dyDescent="0.25">
      <c r="A114">
        <v>2160</v>
      </c>
      <c r="B114">
        <f t="shared" si="6"/>
        <v>7440</v>
      </c>
      <c r="C114">
        <v>4.9000000000000004</v>
      </c>
      <c r="D114">
        <f t="shared" si="7"/>
        <v>0.625</v>
      </c>
      <c r="E114">
        <f t="shared" si="8"/>
        <v>-1.5874999999999999</v>
      </c>
    </row>
    <row r="115" spans="1:5" x14ac:dyDescent="0.25">
      <c r="A115">
        <v>2190</v>
      </c>
      <c r="B115">
        <f t="shared" si="6"/>
        <v>7470</v>
      </c>
      <c r="C115">
        <v>4.8</v>
      </c>
      <c r="D115">
        <f t="shared" si="7"/>
        <v>0.52499999999999947</v>
      </c>
      <c r="E115">
        <f t="shared" si="8"/>
        <v>-1.3334999999999986</v>
      </c>
    </row>
    <row r="116" spans="1:5" x14ac:dyDescent="0.25">
      <c r="A116">
        <v>2220</v>
      </c>
      <c r="B116">
        <f t="shared" si="6"/>
        <v>7500</v>
      </c>
      <c r="C116">
        <v>4.6500000000000004</v>
      </c>
      <c r="D116">
        <f t="shared" si="7"/>
        <v>0.375</v>
      </c>
      <c r="E116">
        <f t="shared" si="8"/>
        <v>-0.95250000000000001</v>
      </c>
    </row>
    <row r="117" spans="1:5" x14ac:dyDescent="0.25">
      <c r="A117">
        <v>2250</v>
      </c>
      <c r="B117">
        <f t="shared" si="6"/>
        <v>7530</v>
      </c>
      <c r="C117">
        <v>4.45</v>
      </c>
      <c r="D117">
        <f t="shared" si="7"/>
        <v>0.17499999999999982</v>
      </c>
      <c r="E117">
        <f t="shared" si="8"/>
        <v>-0.44449999999999956</v>
      </c>
    </row>
    <row r="118" spans="1:5" x14ac:dyDescent="0.25">
      <c r="A118">
        <v>2280</v>
      </c>
      <c r="B118">
        <f t="shared" si="6"/>
        <v>7560</v>
      </c>
      <c r="C118">
        <v>4.1749999999999998</v>
      </c>
      <c r="D118">
        <f t="shared" si="7"/>
        <v>-0.10000000000000053</v>
      </c>
      <c r="E118">
        <f t="shared" si="8"/>
        <v>0.25400000000000134</v>
      </c>
    </row>
    <row r="119" spans="1:5" x14ac:dyDescent="0.25">
      <c r="A119">
        <v>2310</v>
      </c>
      <c r="B119">
        <f t="shared" si="6"/>
        <v>7590</v>
      </c>
      <c r="C119">
        <v>3.9249999999999998</v>
      </c>
      <c r="D119">
        <f t="shared" si="7"/>
        <v>-0.35000000000000053</v>
      </c>
      <c r="E119">
        <f t="shared" si="8"/>
        <v>0.88900000000000134</v>
      </c>
    </row>
    <row r="120" spans="1:5" x14ac:dyDescent="0.25">
      <c r="A120">
        <v>2340</v>
      </c>
      <c r="B120">
        <f t="shared" si="6"/>
        <v>7620</v>
      </c>
      <c r="C120">
        <v>3.75</v>
      </c>
      <c r="D120">
        <f t="shared" si="7"/>
        <v>-0.52500000000000036</v>
      </c>
      <c r="E120">
        <f t="shared" si="8"/>
        <v>1.333500000000001</v>
      </c>
    </row>
    <row r="121" spans="1:5" x14ac:dyDescent="0.25">
      <c r="A121">
        <v>2370</v>
      </c>
      <c r="B121">
        <f t="shared" si="6"/>
        <v>7650</v>
      </c>
      <c r="C121">
        <v>3.75</v>
      </c>
      <c r="D121">
        <f t="shared" si="7"/>
        <v>-0.52500000000000036</v>
      </c>
      <c r="E121">
        <f t="shared" si="8"/>
        <v>1.333500000000001</v>
      </c>
    </row>
    <row r="122" spans="1:5" x14ac:dyDescent="0.25">
      <c r="A122">
        <v>2400</v>
      </c>
      <c r="B122">
        <f t="shared" si="6"/>
        <v>7680</v>
      </c>
      <c r="C122">
        <v>3.8</v>
      </c>
      <c r="D122">
        <f t="shared" si="7"/>
        <v>-0.47500000000000053</v>
      </c>
      <c r="E122">
        <f t="shared" si="8"/>
        <v>1.2065000000000015</v>
      </c>
    </row>
    <row r="123" spans="1:5" x14ac:dyDescent="0.25">
      <c r="A123">
        <v>2460</v>
      </c>
      <c r="B123">
        <f t="shared" si="6"/>
        <v>7740</v>
      </c>
      <c r="C123">
        <v>4.25</v>
      </c>
      <c r="D123">
        <f t="shared" si="7"/>
        <v>-2.5000000000000355E-2</v>
      </c>
      <c r="E123">
        <f t="shared" si="8"/>
        <v>6.3500000000000903E-2</v>
      </c>
    </row>
    <row r="124" spans="1:5" x14ac:dyDescent="0.25">
      <c r="A124">
        <v>2520</v>
      </c>
      <c r="B124">
        <f t="shared" si="6"/>
        <v>7800</v>
      </c>
      <c r="C124">
        <v>4.6500000000000004</v>
      </c>
      <c r="D124">
        <f t="shared" si="7"/>
        <v>0.375</v>
      </c>
      <c r="E124">
        <f t="shared" si="8"/>
        <v>-0.95250000000000001</v>
      </c>
    </row>
    <row r="125" spans="1:5" x14ac:dyDescent="0.25">
      <c r="A125">
        <v>2580</v>
      </c>
      <c r="B125">
        <f t="shared" si="6"/>
        <v>7860</v>
      </c>
      <c r="C125">
        <v>4.625</v>
      </c>
      <c r="D125">
        <f t="shared" si="7"/>
        <v>0.34999999999999964</v>
      </c>
      <c r="E125">
        <f t="shared" si="8"/>
        <v>-0.88899999999999912</v>
      </c>
    </row>
    <row r="126" spans="1:5" x14ac:dyDescent="0.25">
      <c r="A126">
        <v>2640</v>
      </c>
      <c r="B126">
        <f t="shared" si="6"/>
        <v>7920</v>
      </c>
      <c r="C126">
        <v>4.4249999999999998</v>
      </c>
      <c r="D126">
        <f t="shared" si="7"/>
        <v>0.14999999999999947</v>
      </c>
      <c r="E126">
        <f t="shared" si="8"/>
        <v>-0.38099999999999867</v>
      </c>
    </row>
    <row r="127" spans="1:5" x14ac:dyDescent="0.25">
      <c r="A127">
        <v>2700</v>
      </c>
      <c r="B127">
        <f t="shared" si="6"/>
        <v>7980</v>
      </c>
      <c r="C127">
        <v>4.0999999999999996</v>
      </c>
      <c r="D127">
        <f t="shared" si="7"/>
        <v>-0.17500000000000071</v>
      </c>
      <c r="E127">
        <f t="shared" si="8"/>
        <v>0.44450000000000184</v>
      </c>
    </row>
    <row r="128" spans="1:5" x14ac:dyDescent="0.25">
      <c r="A128">
        <v>2760</v>
      </c>
      <c r="B128">
        <f t="shared" si="6"/>
        <v>8040</v>
      </c>
      <c r="C128">
        <v>3.9</v>
      </c>
      <c r="D128">
        <f t="shared" si="7"/>
        <v>-0.37500000000000044</v>
      </c>
      <c r="E128">
        <f t="shared" si="8"/>
        <v>0.95250000000000112</v>
      </c>
    </row>
    <row r="129" spans="1:5" x14ac:dyDescent="0.25">
      <c r="A129">
        <v>5280</v>
      </c>
      <c r="B129">
        <f t="shared" si="6"/>
        <v>10560</v>
      </c>
      <c r="C129">
        <v>4.2750000000000004</v>
      </c>
      <c r="D129">
        <f t="shared" si="7"/>
        <v>0</v>
      </c>
      <c r="E129">
        <f t="shared" si="8"/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80"/>
  <sheetViews>
    <sheetView tabSelected="1" topLeftCell="E1" workbookViewId="0">
      <selection activeCell="R1" sqref="R1:V12"/>
    </sheetView>
  </sheetViews>
  <sheetFormatPr defaultRowHeight="15" x14ac:dyDescent="0.25"/>
  <cols>
    <col min="1" max="1" width="10.140625" bestFit="1" customWidth="1"/>
    <col min="2" max="3" width="11.85546875" bestFit="1" customWidth="1"/>
    <col min="4" max="4" width="12.7109375" bestFit="1" customWidth="1"/>
    <col min="7" max="7" width="23.42578125" bestFit="1" customWidth="1"/>
    <col min="8" max="8" width="8.140625" customWidth="1"/>
    <col min="9" max="9" width="12" bestFit="1" customWidth="1"/>
    <col min="13" max="13" width="8.140625" customWidth="1"/>
    <col min="14" max="14" width="12" bestFit="1" customWidth="1"/>
    <col min="19" max="19" width="12" bestFit="1" customWidth="1"/>
  </cols>
  <sheetData>
    <row r="1" spans="1:22" ht="15.75" thickBot="1" x14ac:dyDescent="0.3">
      <c r="A1" s="10" t="s">
        <v>0</v>
      </c>
      <c r="B1" s="11" t="s">
        <v>1</v>
      </c>
      <c r="C1" s="11" t="s">
        <v>1</v>
      </c>
      <c r="D1" s="11" t="s">
        <v>2</v>
      </c>
      <c r="E1" s="12" t="s">
        <v>38</v>
      </c>
      <c r="G1" s="22" t="s">
        <v>10</v>
      </c>
      <c r="H1" s="23"/>
      <c r="I1" s="2"/>
      <c r="J1" s="3"/>
      <c r="L1" s="1" t="s">
        <v>11</v>
      </c>
      <c r="M1" s="2"/>
      <c r="N1" s="2"/>
      <c r="O1" s="3"/>
      <c r="R1" s="1" t="s">
        <v>35</v>
      </c>
      <c r="S1" s="2"/>
      <c r="T1" s="2"/>
      <c r="U1" s="2"/>
      <c r="V1" s="3"/>
    </row>
    <row r="2" spans="1:22" x14ac:dyDescent="0.25">
      <c r="A2" s="4">
        <v>0</v>
      </c>
      <c r="B2" s="5">
        <v>-0.05</v>
      </c>
      <c r="C2" s="5">
        <f>B2+0.05</f>
        <v>0</v>
      </c>
      <c r="D2" s="5">
        <f>C2*2.54</f>
        <v>0</v>
      </c>
      <c r="E2" s="6">
        <v>390</v>
      </c>
      <c r="G2" s="24" t="s">
        <v>12</v>
      </c>
      <c r="H2" s="25"/>
      <c r="I2" s="13">
        <f>D2</f>
        <v>0</v>
      </c>
      <c r="J2" s="6" t="s">
        <v>13</v>
      </c>
      <c r="L2" s="4" t="s">
        <v>15</v>
      </c>
      <c r="M2" s="13"/>
      <c r="N2" s="20">
        <f>S12</f>
        <v>1.0479927923979847E-3</v>
      </c>
      <c r="O2" s="6" t="s">
        <v>13</v>
      </c>
      <c r="R2" s="4"/>
      <c r="S2" s="13"/>
      <c r="T2" s="13"/>
      <c r="U2" s="13"/>
      <c r="V2" s="6"/>
    </row>
    <row r="3" spans="1:22" ht="17.25" x14ac:dyDescent="0.25">
      <c r="A3" s="4">
        <v>15</v>
      </c>
      <c r="B3" s="5">
        <v>0.15</v>
      </c>
      <c r="C3" s="5">
        <f t="shared" ref="C3:C66" si="0">B3+0.05</f>
        <v>0.2</v>
      </c>
      <c r="D3" s="5">
        <f t="shared" ref="D3:D66" si="1">C3*2.54</f>
        <v>0.50800000000000001</v>
      </c>
      <c r="E3" s="6">
        <v>405</v>
      </c>
      <c r="G3" s="24" t="s">
        <v>14</v>
      </c>
      <c r="H3" s="25"/>
      <c r="I3" s="14">
        <f>AVERAGE(D152,D153)/100</f>
        <v>0.1171575</v>
      </c>
      <c r="J3" s="6" t="s">
        <v>13</v>
      </c>
      <c r="L3" s="4" t="s">
        <v>37</v>
      </c>
      <c r="M3" s="13"/>
      <c r="N3" s="13">
        <f>R12</f>
        <v>14400</v>
      </c>
      <c r="O3" s="6" t="s">
        <v>34</v>
      </c>
      <c r="R3" s="4" t="s">
        <v>39</v>
      </c>
      <c r="S3" s="13" t="s">
        <v>40</v>
      </c>
      <c r="T3" s="13"/>
      <c r="U3" s="13">
        <f>0</f>
        <v>0</v>
      </c>
      <c r="V3" s="6">
        <f>I3*100</f>
        <v>11.71575</v>
      </c>
    </row>
    <row r="4" spans="1:22" ht="18" x14ac:dyDescent="0.35">
      <c r="A4" s="4">
        <v>30</v>
      </c>
      <c r="B4" s="5">
        <v>0.55000000000000004</v>
      </c>
      <c r="C4" s="5">
        <f t="shared" si="0"/>
        <v>0.60000000000000009</v>
      </c>
      <c r="D4" s="5">
        <f t="shared" si="1"/>
        <v>1.5240000000000002</v>
      </c>
      <c r="E4" s="6">
        <v>399</v>
      </c>
      <c r="G4" s="4" t="s">
        <v>28</v>
      </c>
      <c r="H4" s="6"/>
      <c r="I4" s="5">
        <f>AVERAGE(E2:E14)</f>
        <v>396.15384615384613</v>
      </c>
      <c r="J4" s="6" t="s">
        <v>15</v>
      </c>
      <c r="L4" s="4" t="s">
        <v>16</v>
      </c>
      <c r="M4" s="13"/>
      <c r="N4" s="13">
        <v>0.05</v>
      </c>
      <c r="O4" s="6" t="s">
        <v>13</v>
      </c>
      <c r="R4" s="4">
        <v>0</v>
      </c>
      <c r="S4" s="13">
        <f t="shared" ref="S4:S12" si="2">D2*$N$4/(100*$N$5)</f>
        <v>0</v>
      </c>
      <c r="T4" s="13"/>
      <c r="U4" s="13">
        <f>12000</f>
        <v>12000</v>
      </c>
      <c r="V4" s="6">
        <v>11.71575</v>
      </c>
    </row>
    <row r="5" spans="1:22" x14ac:dyDescent="0.25">
      <c r="A5" s="4">
        <v>45</v>
      </c>
      <c r="B5" s="5">
        <v>1.1499999999999999</v>
      </c>
      <c r="C5" s="5">
        <f t="shared" si="0"/>
        <v>1.2</v>
      </c>
      <c r="D5" s="5">
        <f t="shared" si="1"/>
        <v>3.048</v>
      </c>
      <c r="E5" s="6">
        <v>396</v>
      </c>
      <c r="G5" s="4" t="s">
        <v>29</v>
      </c>
      <c r="H5" s="6"/>
      <c r="I5" s="14">
        <f>I3-I2</f>
        <v>0.1171575</v>
      </c>
      <c r="J5" s="6" t="s">
        <v>13</v>
      </c>
      <c r="L5" s="4" t="s">
        <v>17</v>
      </c>
      <c r="M5" s="13"/>
      <c r="N5" s="5">
        <v>7.1498583333333334</v>
      </c>
      <c r="O5" s="6" t="s">
        <v>13</v>
      </c>
      <c r="R5" s="4">
        <f>15^2</f>
        <v>225</v>
      </c>
      <c r="S5" s="20">
        <f t="shared" si="2"/>
        <v>3.5525179403321513E-5</v>
      </c>
      <c r="T5" s="13"/>
      <c r="U5" s="13"/>
      <c r="V5" s="6"/>
    </row>
    <row r="6" spans="1:22" ht="17.25" x14ac:dyDescent="0.25">
      <c r="A6" s="4">
        <v>60</v>
      </c>
      <c r="B6" s="5">
        <v>2.25</v>
      </c>
      <c r="C6" s="5">
        <f t="shared" si="0"/>
        <v>2.2999999999999998</v>
      </c>
      <c r="D6" s="5">
        <f t="shared" si="1"/>
        <v>5.8419999999999996</v>
      </c>
      <c r="E6" s="6">
        <v>405</v>
      </c>
      <c r="G6" s="4" t="s">
        <v>18</v>
      </c>
      <c r="H6" s="6"/>
      <c r="I6" s="15">
        <v>9.5500000000000012E-3</v>
      </c>
      <c r="J6" s="6" t="s">
        <v>13</v>
      </c>
      <c r="L6" s="4" t="s">
        <v>19</v>
      </c>
      <c r="M6" s="13"/>
      <c r="N6" s="15">
        <f>1.10704*10^-7</f>
        <v>1.10704E-7</v>
      </c>
      <c r="O6" s="6" t="s">
        <v>36</v>
      </c>
      <c r="R6" s="4">
        <f>30^2</f>
        <v>900</v>
      </c>
      <c r="S6" s="20">
        <f t="shared" si="2"/>
        <v>1.0657553820996457E-4</v>
      </c>
      <c r="T6" s="13"/>
      <c r="U6" s="13"/>
      <c r="V6" s="6"/>
    </row>
    <row r="7" spans="1:22" x14ac:dyDescent="0.25">
      <c r="A7" s="4">
        <v>75</v>
      </c>
      <c r="B7" s="5">
        <v>2.95</v>
      </c>
      <c r="C7" s="5">
        <f t="shared" si="0"/>
        <v>3</v>
      </c>
      <c r="D7" s="5">
        <f t="shared" si="1"/>
        <v>7.62</v>
      </c>
      <c r="E7" s="6">
        <v>395</v>
      </c>
      <c r="G7" s="4" t="s">
        <v>16</v>
      </c>
      <c r="H7" s="6"/>
      <c r="I7" s="13">
        <v>0.05</v>
      </c>
      <c r="J7" s="6" t="s">
        <v>13</v>
      </c>
      <c r="L7" s="4" t="s">
        <v>20</v>
      </c>
      <c r="M7" s="13"/>
      <c r="N7" s="13">
        <v>4.65E-2</v>
      </c>
      <c r="O7" s="6" t="s">
        <v>13</v>
      </c>
      <c r="R7" s="4">
        <f>45^2</f>
        <v>2025</v>
      </c>
      <c r="S7" s="20">
        <f t="shared" si="2"/>
        <v>2.1315107641992908E-4</v>
      </c>
      <c r="T7" s="13"/>
      <c r="U7" s="13"/>
      <c r="V7" s="6"/>
    </row>
    <row r="8" spans="1:22" x14ac:dyDescent="0.25">
      <c r="A8" s="4">
        <v>90</v>
      </c>
      <c r="B8" s="5">
        <v>3.95</v>
      </c>
      <c r="C8" s="5">
        <f t="shared" si="0"/>
        <v>4</v>
      </c>
      <c r="D8" s="5">
        <f t="shared" si="1"/>
        <v>10.16</v>
      </c>
      <c r="E8" s="6">
        <v>370</v>
      </c>
      <c r="G8" s="4" t="s">
        <v>20</v>
      </c>
      <c r="H8" s="6"/>
      <c r="I8" s="13">
        <v>4.65E-2</v>
      </c>
      <c r="J8" s="6" t="s">
        <v>13</v>
      </c>
      <c r="L8" s="4" t="s">
        <v>21</v>
      </c>
      <c r="M8" s="13"/>
      <c r="N8" s="13">
        <v>1.5</v>
      </c>
      <c r="O8" s="6" t="s">
        <v>22</v>
      </c>
      <c r="R8" s="4">
        <f>60^2</f>
        <v>3600</v>
      </c>
      <c r="S8" s="20">
        <f t="shared" si="2"/>
        <v>4.0853956313819734E-4</v>
      </c>
      <c r="T8" s="13"/>
      <c r="U8" s="13"/>
      <c r="V8" s="6"/>
    </row>
    <row r="9" spans="1:22" ht="17.25" x14ac:dyDescent="0.25">
      <c r="A9" s="4">
        <v>105</v>
      </c>
      <c r="B9" s="5">
        <v>4.95</v>
      </c>
      <c r="C9" s="5">
        <f t="shared" si="0"/>
        <v>5</v>
      </c>
      <c r="D9" s="5">
        <f t="shared" si="1"/>
        <v>12.7</v>
      </c>
      <c r="E9" s="6">
        <v>390</v>
      </c>
      <c r="G9" s="4" t="s">
        <v>21</v>
      </c>
      <c r="H9" s="6"/>
      <c r="I9" s="13">
        <v>1.5</v>
      </c>
      <c r="J9" s="6" t="s">
        <v>22</v>
      </c>
      <c r="L9" s="4" t="s">
        <v>23</v>
      </c>
      <c r="M9" s="13"/>
      <c r="N9" s="15">
        <f>N7^2*N6/(2*N8)</f>
        <v>7.9789908000000002E-11</v>
      </c>
      <c r="O9" s="6" t="s">
        <v>33</v>
      </c>
      <c r="R9" s="4">
        <f>75^2</f>
        <v>5625</v>
      </c>
      <c r="S9" s="20">
        <f t="shared" si="2"/>
        <v>5.3287769104982269E-4</v>
      </c>
      <c r="T9" s="13"/>
      <c r="U9" s="13"/>
      <c r="V9" s="6"/>
    </row>
    <row r="10" spans="1:22" ht="17.25" x14ac:dyDescent="0.25">
      <c r="A10" s="4">
        <v>120</v>
      </c>
      <c r="B10" s="5">
        <v>5.85</v>
      </c>
      <c r="C10" s="5">
        <f t="shared" si="0"/>
        <v>5.8999999999999995</v>
      </c>
      <c r="D10" s="5">
        <f t="shared" si="1"/>
        <v>14.985999999999999</v>
      </c>
      <c r="E10" s="6">
        <v>405</v>
      </c>
      <c r="G10" s="4" t="s">
        <v>17</v>
      </c>
      <c r="H10" s="6"/>
      <c r="I10" s="5">
        <v>7.1498583333333334</v>
      </c>
      <c r="J10" s="6" t="s">
        <v>13</v>
      </c>
      <c r="L10" s="4" t="s">
        <v>24</v>
      </c>
      <c r="M10" s="13"/>
      <c r="N10" s="15">
        <v>6.6729999999999999E-11</v>
      </c>
      <c r="O10" s="6" t="s">
        <v>33</v>
      </c>
      <c r="R10" s="4">
        <f>90^2</f>
        <v>8100</v>
      </c>
      <c r="S10" s="20">
        <f t="shared" si="2"/>
        <v>7.1050358806643032E-4</v>
      </c>
      <c r="T10" s="13"/>
      <c r="U10" s="13"/>
      <c r="V10" s="6"/>
    </row>
    <row r="11" spans="1:22" ht="17.25" x14ac:dyDescent="0.25">
      <c r="A11" s="4">
        <v>135</v>
      </c>
      <c r="B11" s="5">
        <v>6.75</v>
      </c>
      <c r="C11" s="5">
        <f t="shared" si="0"/>
        <v>6.8</v>
      </c>
      <c r="D11" s="5">
        <f t="shared" si="1"/>
        <v>17.271999999999998</v>
      </c>
      <c r="E11" s="6">
        <v>399</v>
      </c>
      <c r="G11" s="16" t="s">
        <v>30</v>
      </c>
      <c r="H11" s="6"/>
      <c r="I11" s="14">
        <f>I8^3/(I8^2+4*I7^2)^(3/2)</f>
        <v>7.4961448382437679E-2</v>
      </c>
      <c r="J11" s="6"/>
      <c r="L11" s="4" t="s">
        <v>25</v>
      </c>
      <c r="M11" s="13"/>
      <c r="N11" s="15">
        <f>N9-N10</f>
        <v>1.3059908000000003E-11</v>
      </c>
      <c r="O11" s="6" t="s">
        <v>33</v>
      </c>
      <c r="R11" s="4">
        <f>105^2</f>
        <v>11025</v>
      </c>
      <c r="S11" s="20">
        <f t="shared" si="2"/>
        <v>8.8812948508303785E-4</v>
      </c>
      <c r="T11" s="13"/>
      <c r="U11" s="13"/>
      <c r="V11" s="6"/>
    </row>
    <row r="12" spans="1:22" ht="15.75" thickBot="1" x14ac:dyDescent="0.3">
      <c r="A12" s="4">
        <v>150</v>
      </c>
      <c r="B12" s="5">
        <v>7.4</v>
      </c>
      <c r="C12" s="5">
        <f t="shared" si="0"/>
        <v>7.45</v>
      </c>
      <c r="D12" s="5">
        <f t="shared" si="1"/>
        <v>18.923000000000002</v>
      </c>
      <c r="E12" s="6">
        <v>396</v>
      </c>
      <c r="G12" s="4"/>
      <c r="H12" s="6"/>
      <c r="I12" s="13"/>
      <c r="J12" s="6"/>
      <c r="L12" s="4" t="s">
        <v>31</v>
      </c>
      <c r="M12" s="13"/>
      <c r="N12" s="17">
        <f>1-N10/N9</f>
        <v>0.16367869480436048</v>
      </c>
      <c r="O12" s="6"/>
      <c r="R12" s="7">
        <f>120^2</f>
        <v>14400</v>
      </c>
      <c r="S12" s="21">
        <f t="shared" si="2"/>
        <v>1.0479927923979847E-3</v>
      </c>
      <c r="T12" s="18"/>
      <c r="U12" s="18"/>
      <c r="V12" s="9"/>
    </row>
    <row r="13" spans="1:22" ht="17.25" x14ac:dyDescent="0.25">
      <c r="A13" s="4">
        <v>165</v>
      </c>
      <c r="B13" s="5">
        <v>7.9</v>
      </c>
      <c r="C13" s="5">
        <f t="shared" si="0"/>
        <v>7.95</v>
      </c>
      <c r="D13" s="5">
        <f t="shared" si="1"/>
        <v>20.193000000000001</v>
      </c>
      <c r="E13" s="6">
        <v>405</v>
      </c>
      <c r="G13" s="4" t="s">
        <v>23</v>
      </c>
      <c r="H13" s="6"/>
      <c r="I13" s="15">
        <f>PI()^2*I8^2*I7*I5/(I9*I4^2*I10)</f>
        <v>7.4272715400426233E-11</v>
      </c>
      <c r="J13" s="6" t="s">
        <v>33</v>
      </c>
      <c r="L13" s="4" t="s">
        <v>26</v>
      </c>
      <c r="M13" s="13"/>
      <c r="N13" s="15">
        <f>N9*(1-I11)</f>
        <v>7.3808740930018548E-11</v>
      </c>
      <c r="O13" s="6"/>
    </row>
    <row r="14" spans="1:22" ht="17.25" x14ac:dyDescent="0.25">
      <c r="A14" s="4">
        <v>180</v>
      </c>
      <c r="B14" s="5">
        <v>8.375</v>
      </c>
      <c r="C14" s="5">
        <f t="shared" si="0"/>
        <v>8.4250000000000007</v>
      </c>
      <c r="D14" s="5">
        <f t="shared" si="1"/>
        <v>21.399500000000003</v>
      </c>
      <c r="E14" s="6">
        <v>395</v>
      </c>
      <c r="G14" s="4" t="s">
        <v>24</v>
      </c>
      <c r="H14" s="6"/>
      <c r="I14" s="15">
        <v>6.6729999999999999E-11</v>
      </c>
      <c r="J14" s="6" t="s">
        <v>33</v>
      </c>
      <c r="L14" s="4" t="s">
        <v>32</v>
      </c>
      <c r="M14" s="13"/>
      <c r="N14" s="15">
        <f>N13-N10</f>
        <v>7.0787409300185491E-12</v>
      </c>
      <c r="O14" s="6"/>
    </row>
    <row r="15" spans="1:22" ht="18" thickBot="1" x14ac:dyDescent="0.3">
      <c r="A15" s="4">
        <v>195</v>
      </c>
      <c r="B15" s="5">
        <f>8+(3/8)</f>
        <v>8.375</v>
      </c>
      <c r="C15" s="5">
        <f t="shared" si="0"/>
        <v>8.4250000000000007</v>
      </c>
      <c r="D15" s="5">
        <f t="shared" si="1"/>
        <v>21.399500000000003</v>
      </c>
      <c r="E15" s="6"/>
      <c r="G15" s="4" t="s">
        <v>27</v>
      </c>
      <c r="H15" s="6"/>
      <c r="I15" s="15">
        <f>I13-I14</f>
        <v>7.5427154004262349E-12</v>
      </c>
      <c r="J15" s="6" t="s">
        <v>33</v>
      </c>
      <c r="L15" s="7" t="s">
        <v>31</v>
      </c>
      <c r="M15" s="18"/>
      <c r="N15" s="19">
        <f>(1-N10/N13)</f>
        <v>9.5906539534798885E-2</v>
      </c>
      <c r="O15" s="9"/>
    </row>
    <row r="16" spans="1:22" x14ac:dyDescent="0.25">
      <c r="A16" s="4">
        <v>210</v>
      </c>
      <c r="B16" s="5">
        <f>8+1/8</f>
        <v>8.125</v>
      </c>
      <c r="C16" s="5">
        <f t="shared" si="0"/>
        <v>8.1750000000000007</v>
      </c>
      <c r="D16" s="5">
        <f t="shared" si="1"/>
        <v>20.764500000000002</v>
      </c>
      <c r="E16" s="6"/>
      <c r="G16" s="4" t="s">
        <v>31</v>
      </c>
      <c r="H16" s="6"/>
      <c r="I16" s="17">
        <f>1-I14/I13</f>
        <v>0.10155432395006991</v>
      </c>
      <c r="J16" s="6"/>
    </row>
    <row r="17" spans="1:10" x14ac:dyDescent="0.25">
      <c r="A17" s="4">
        <v>225</v>
      </c>
      <c r="B17" s="5">
        <v>7.75</v>
      </c>
      <c r="C17" s="5">
        <f t="shared" si="0"/>
        <v>7.8</v>
      </c>
      <c r="D17" s="5">
        <f t="shared" si="1"/>
        <v>19.812000000000001</v>
      </c>
      <c r="E17" s="6"/>
      <c r="G17" s="4"/>
      <c r="H17" s="6"/>
      <c r="I17" s="13"/>
      <c r="J17" s="6"/>
    </row>
    <row r="18" spans="1:10" ht="17.25" x14ac:dyDescent="0.25">
      <c r="A18" s="4">
        <v>240</v>
      </c>
      <c r="B18" s="5">
        <v>7.33</v>
      </c>
      <c r="C18" s="5">
        <f t="shared" si="0"/>
        <v>7.38</v>
      </c>
      <c r="D18" s="5">
        <f t="shared" si="1"/>
        <v>18.745200000000001</v>
      </c>
      <c r="E18" s="6"/>
      <c r="G18" s="4" t="s">
        <v>26</v>
      </c>
      <c r="H18" s="6"/>
      <c r="I18" s="15">
        <f>I13*(1-I11)</f>
        <v>6.8705125078713704E-11</v>
      </c>
      <c r="J18" s="6" t="s">
        <v>33</v>
      </c>
    </row>
    <row r="19" spans="1:10" ht="17.25" x14ac:dyDescent="0.25">
      <c r="A19" s="4">
        <v>255</v>
      </c>
      <c r="B19" s="5">
        <v>6.5750000000000002</v>
      </c>
      <c r="C19" s="5">
        <f t="shared" si="0"/>
        <v>6.625</v>
      </c>
      <c r="D19" s="5">
        <f t="shared" si="1"/>
        <v>16.827500000000001</v>
      </c>
      <c r="E19" s="6"/>
      <c r="G19" s="4" t="s">
        <v>27</v>
      </c>
      <c r="H19" s="6"/>
      <c r="I19" s="15">
        <f>I18-I14</f>
        <v>1.9751250787137052E-12</v>
      </c>
      <c r="J19" s="6" t="s">
        <v>33</v>
      </c>
    </row>
    <row r="20" spans="1:10" ht="15.75" thickBot="1" x14ac:dyDescent="0.3">
      <c r="A20" s="4">
        <v>270</v>
      </c>
      <c r="B20" s="5">
        <v>5.85</v>
      </c>
      <c r="C20" s="5">
        <f t="shared" si="0"/>
        <v>5.8999999999999995</v>
      </c>
      <c r="D20" s="5">
        <f t="shared" si="1"/>
        <v>14.985999999999999</v>
      </c>
      <c r="E20" s="6"/>
      <c r="G20" s="7" t="s">
        <v>31</v>
      </c>
      <c r="H20" s="9"/>
      <c r="I20" s="19">
        <f>1-I14/I18</f>
        <v>2.8747856531093685E-2</v>
      </c>
      <c r="J20" s="9"/>
    </row>
    <row r="21" spans="1:10" x14ac:dyDescent="0.25">
      <c r="A21" s="4">
        <v>285</v>
      </c>
      <c r="B21" s="5">
        <v>5</v>
      </c>
      <c r="C21" s="5">
        <f t="shared" si="0"/>
        <v>5.05</v>
      </c>
      <c r="D21" s="5">
        <f t="shared" si="1"/>
        <v>12.827</v>
      </c>
      <c r="E21" s="6"/>
    </row>
    <row r="22" spans="1:10" x14ac:dyDescent="0.25">
      <c r="A22" s="4">
        <v>300</v>
      </c>
      <c r="B22" s="5">
        <v>4.2</v>
      </c>
      <c r="C22" s="5">
        <f t="shared" si="0"/>
        <v>4.25</v>
      </c>
      <c r="D22" s="5">
        <f t="shared" si="1"/>
        <v>10.795</v>
      </c>
      <c r="E22" s="6"/>
    </row>
    <row r="23" spans="1:10" x14ac:dyDescent="0.25">
      <c r="A23" s="4">
        <v>315</v>
      </c>
      <c r="B23" s="5">
        <v>3.45</v>
      </c>
      <c r="C23" s="5">
        <f t="shared" si="0"/>
        <v>3.5</v>
      </c>
      <c r="D23" s="5">
        <f t="shared" si="1"/>
        <v>8.89</v>
      </c>
      <c r="E23" s="6"/>
    </row>
    <row r="24" spans="1:10" x14ac:dyDescent="0.25">
      <c r="A24" s="4">
        <v>330</v>
      </c>
      <c r="B24" s="5">
        <v>2.7</v>
      </c>
      <c r="C24" s="5">
        <f t="shared" si="0"/>
        <v>2.75</v>
      </c>
      <c r="D24" s="5">
        <f t="shared" si="1"/>
        <v>6.9850000000000003</v>
      </c>
      <c r="E24" s="6"/>
    </row>
    <row r="25" spans="1:10" x14ac:dyDescent="0.25">
      <c r="A25" s="4">
        <v>345</v>
      </c>
      <c r="B25" s="5">
        <v>2.1</v>
      </c>
      <c r="C25" s="5">
        <f t="shared" si="0"/>
        <v>2.15</v>
      </c>
      <c r="D25" s="5">
        <f t="shared" si="1"/>
        <v>5.4609999999999994</v>
      </c>
      <c r="E25" s="6"/>
    </row>
    <row r="26" spans="1:10" x14ac:dyDescent="0.25">
      <c r="A26" s="4">
        <v>360</v>
      </c>
      <c r="B26" s="5">
        <v>1.65</v>
      </c>
      <c r="C26" s="5">
        <f t="shared" si="0"/>
        <v>1.7</v>
      </c>
      <c r="D26" s="5">
        <f t="shared" si="1"/>
        <v>4.3179999999999996</v>
      </c>
      <c r="E26" s="6"/>
    </row>
    <row r="27" spans="1:10" x14ac:dyDescent="0.25">
      <c r="A27" s="4">
        <v>375</v>
      </c>
      <c r="B27" s="5">
        <v>1.4</v>
      </c>
      <c r="C27" s="5">
        <f t="shared" si="0"/>
        <v>1.45</v>
      </c>
      <c r="D27" s="5">
        <f t="shared" si="1"/>
        <v>3.6829999999999998</v>
      </c>
      <c r="E27" s="6"/>
    </row>
    <row r="28" spans="1:10" x14ac:dyDescent="0.25">
      <c r="A28" s="4">
        <v>390</v>
      </c>
      <c r="B28" s="5">
        <v>1.3</v>
      </c>
      <c r="C28" s="5">
        <f t="shared" si="0"/>
        <v>1.35</v>
      </c>
      <c r="D28" s="5">
        <f t="shared" si="1"/>
        <v>3.4290000000000003</v>
      </c>
      <c r="E28" s="6"/>
    </row>
    <row r="29" spans="1:10" x14ac:dyDescent="0.25">
      <c r="A29" s="4">
        <v>405</v>
      </c>
      <c r="B29" s="5">
        <v>1.35</v>
      </c>
      <c r="C29" s="5">
        <f t="shared" si="0"/>
        <v>1.4000000000000001</v>
      </c>
      <c r="D29" s="5">
        <f t="shared" si="1"/>
        <v>3.5560000000000005</v>
      </c>
      <c r="E29" s="6"/>
    </row>
    <row r="30" spans="1:10" x14ac:dyDescent="0.25">
      <c r="A30" s="4">
        <v>420</v>
      </c>
      <c r="B30" s="5">
        <v>1.6</v>
      </c>
      <c r="C30" s="5">
        <f t="shared" si="0"/>
        <v>1.6500000000000001</v>
      </c>
      <c r="D30" s="5">
        <f t="shared" si="1"/>
        <v>4.1910000000000007</v>
      </c>
      <c r="E30" s="6"/>
    </row>
    <row r="31" spans="1:10" x14ac:dyDescent="0.25">
      <c r="A31" s="4">
        <v>435</v>
      </c>
      <c r="B31" s="5">
        <v>2</v>
      </c>
      <c r="C31" s="5">
        <f t="shared" si="0"/>
        <v>2.0499999999999998</v>
      </c>
      <c r="D31" s="5">
        <f t="shared" si="1"/>
        <v>5.2069999999999999</v>
      </c>
      <c r="E31" s="6"/>
    </row>
    <row r="32" spans="1:10" x14ac:dyDescent="0.25">
      <c r="A32" s="4">
        <v>450</v>
      </c>
      <c r="B32" s="5">
        <v>2.5499999999999998</v>
      </c>
      <c r="C32" s="5">
        <f t="shared" si="0"/>
        <v>2.5999999999999996</v>
      </c>
      <c r="D32" s="5">
        <f t="shared" si="1"/>
        <v>6.6039999999999992</v>
      </c>
      <c r="E32" s="6"/>
    </row>
    <row r="33" spans="1:5" x14ac:dyDescent="0.25">
      <c r="A33" s="4">
        <v>465</v>
      </c>
      <c r="B33" s="5">
        <v>3.15</v>
      </c>
      <c r="C33" s="5">
        <f t="shared" si="0"/>
        <v>3.1999999999999997</v>
      </c>
      <c r="D33" s="5">
        <f t="shared" si="1"/>
        <v>8.1280000000000001</v>
      </c>
      <c r="E33" s="6"/>
    </row>
    <row r="34" spans="1:5" x14ac:dyDescent="0.25">
      <c r="A34" s="4">
        <v>480</v>
      </c>
      <c r="B34" s="5">
        <v>3.8</v>
      </c>
      <c r="C34" s="5">
        <f t="shared" si="0"/>
        <v>3.8499999999999996</v>
      </c>
      <c r="D34" s="5">
        <f t="shared" si="1"/>
        <v>9.7789999999999999</v>
      </c>
      <c r="E34" s="6"/>
    </row>
    <row r="35" spans="1:5" x14ac:dyDescent="0.25">
      <c r="A35" s="4">
        <v>495</v>
      </c>
      <c r="B35" s="5">
        <v>4.55</v>
      </c>
      <c r="C35" s="5">
        <f t="shared" si="0"/>
        <v>4.5999999999999996</v>
      </c>
      <c r="D35" s="5">
        <f t="shared" si="1"/>
        <v>11.683999999999999</v>
      </c>
      <c r="E35" s="6"/>
    </row>
    <row r="36" spans="1:5" x14ac:dyDescent="0.25">
      <c r="A36" s="4">
        <v>510</v>
      </c>
      <c r="B36" s="5">
        <v>5.2</v>
      </c>
      <c r="C36" s="5">
        <f t="shared" si="0"/>
        <v>5.25</v>
      </c>
      <c r="D36" s="5">
        <f t="shared" si="1"/>
        <v>13.335000000000001</v>
      </c>
      <c r="E36" s="6"/>
    </row>
    <row r="37" spans="1:5" x14ac:dyDescent="0.25">
      <c r="A37" s="4">
        <v>525</v>
      </c>
      <c r="B37" s="5">
        <v>5.8</v>
      </c>
      <c r="C37" s="5">
        <f t="shared" si="0"/>
        <v>5.85</v>
      </c>
      <c r="D37" s="5">
        <f t="shared" si="1"/>
        <v>14.859</v>
      </c>
      <c r="E37" s="6"/>
    </row>
    <row r="38" spans="1:5" x14ac:dyDescent="0.25">
      <c r="A38" s="4">
        <v>540</v>
      </c>
      <c r="B38" s="5">
        <v>6.2750000000000004</v>
      </c>
      <c r="C38" s="5">
        <f t="shared" si="0"/>
        <v>6.3250000000000002</v>
      </c>
      <c r="D38" s="5">
        <f t="shared" si="1"/>
        <v>16.0655</v>
      </c>
      <c r="E38" s="6"/>
    </row>
    <row r="39" spans="1:5" x14ac:dyDescent="0.25">
      <c r="A39" s="4">
        <v>555</v>
      </c>
      <c r="B39" s="5">
        <v>6.7249999999999996</v>
      </c>
      <c r="C39" s="5">
        <f t="shared" si="0"/>
        <v>6.7749999999999995</v>
      </c>
      <c r="D39" s="5">
        <f t="shared" si="1"/>
        <v>17.208499999999997</v>
      </c>
      <c r="E39" s="6"/>
    </row>
    <row r="40" spans="1:5" x14ac:dyDescent="0.25">
      <c r="A40" s="4">
        <v>570</v>
      </c>
      <c r="B40" s="5">
        <v>6.95</v>
      </c>
      <c r="C40" s="5">
        <f t="shared" si="0"/>
        <v>7</v>
      </c>
      <c r="D40" s="5">
        <f t="shared" si="1"/>
        <v>17.78</v>
      </c>
      <c r="E40" s="6"/>
    </row>
    <row r="41" spans="1:5" x14ac:dyDescent="0.25">
      <c r="A41" s="4">
        <v>585</v>
      </c>
      <c r="B41" s="5">
        <v>7.05</v>
      </c>
      <c r="C41" s="5">
        <f t="shared" si="0"/>
        <v>7.1</v>
      </c>
      <c r="D41" s="5">
        <f t="shared" si="1"/>
        <v>18.033999999999999</v>
      </c>
      <c r="E41" s="6"/>
    </row>
    <row r="42" spans="1:5" x14ac:dyDescent="0.25">
      <c r="A42" s="4">
        <v>600</v>
      </c>
      <c r="B42" s="5">
        <v>7.05</v>
      </c>
      <c r="C42" s="5">
        <f t="shared" si="0"/>
        <v>7.1</v>
      </c>
      <c r="D42" s="5">
        <f t="shared" si="1"/>
        <v>18.033999999999999</v>
      </c>
      <c r="E42" s="6"/>
    </row>
    <row r="43" spans="1:5" x14ac:dyDescent="0.25">
      <c r="A43" s="4">
        <v>615</v>
      </c>
      <c r="B43" s="5">
        <v>6.8250000000000002</v>
      </c>
      <c r="C43" s="5">
        <f t="shared" si="0"/>
        <v>6.875</v>
      </c>
      <c r="D43" s="5">
        <f t="shared" si="1"/>
        <v>17.462499999999999</v>
      </c>
      <c r="E43" s="6"/>
    </row>
    <row r="44" spans="1:5" x14ac:dyDescent="0.25">
      <c r="A44" s="4">
        <v>630</v>
      </c>
      <c r="B44" s="5">
        <v>6.55</v>
      </c>
      <c r="C44" s="5">
        <f t="shared" si="0"/>
        <v>6.6</v>
      </c>
      <c r="D44" s="5">
        <f t="shared" si="1"/>
        <v>16.763999999999999</v>
      </c>
      <c r="E44" s="6"/>
    </row>
    <row r="45" spans="1:5" x14ac:dyDescent="0.25">
      <c r="A45" s="4">
        <v>645</v>
      </c>
      <c r="B45" s="5">
        <v>6.1</v>
      </c>
      <c r="C45" s="5">
        <f t="shared" si="0"/>
        <v>6.1499999999999995</v>
      </c>
      <c r="D45" s="5">
        <f t="shared" si="1"/>
        <v>15.620999999999999</v>
      </c>
      <c r="E45" s="6"/>
    </row>
    <row r="46" spans="1:5" x14ac:dyDescent="0.25">
      <c r="A46" s="4">
        <v>660</v>
      </c>
      <c r="B46" s="5">
        <v>5.5750000000000002</v>
      </c>
      <c r="C46" s="5">
        <f t="shared" si="0"/>
        <v>5.625</v>
      </c>
      <c r="D46" s="5">
        <f t="shared" si="1"/>
        <v>14.2875</v>
      </c>
      <c r="E46" s="6"/>
    </row>
    <row r="47" spans="1:5" x14ac:dyDescent="0.25">
      <c r="A47" s="4">
        <v>675</v>
      </c>
      <c r="B47" s="5">
        <v>5.05</v>
      </c>
      <c r="C47" s="5">
        <f t="shared" si="0"/>
        <v>5.0999999999999996</v>
      </c>
      <c r="D47" s="5">
        <f t="shared" si="1"/>
        <v>12.953999999999999</v>
      </c>
      <c r="E47" s="6"/>
    </row>
    <row r="48" spans="1:5" x14ac:dyDescent="0.25">
      <c r="A48" s="4">
        <v>690</v>
      </c>
      <c r="B48" s="5">
        <v>4.4749999999999996</v>
      </c>
      <c r="C48" s="5">
        <f t="shared" si="0"/>
        <v>4.5249999999999995</v>
      </c>
      <c r="D48" s="5">
        <f t="shared" si="1"/>
        <v>11.493499999999999</v>
      </c>
      <c r="E48" s="6"/>
    </row>
    <row r="49" spans="1:5" x14ac:dyDescent="0.25">
      <c r="A49" s="4">
        <v>705</v>
      </c>
      <c r="B49" s="5">
        <v>3.9</v>
      </c>
      <c r="C49" s="5">
        <f t="shared" si="0"/>
        <v>3.9499999999999997</v>
      </c>
      <c r="D49" s="5">
        <f t="shared" si="1"/>
        <v>10.032999999999999</v>
      </c>
      <c r="E49" s="6"/>
    </row>
    <row r="50" spans="1:5" x14ac:dyDescent="0.25">
      <c r="A50" s="4">
        <v>720</v>
      </c>
      <c r="B50" s="5">
        <v>3.4</v>
      </c>
      <c r="C50" s="5">
        <f t="shared" si="0"/>
        <v>3.4499999999999997</v>
      </c>
      <c r="D50" s="5">
        <f t="shared" si="1"/>
        <v>8.7629999999999999</v>
      </c>
      <c r="E50" s="6"/>
    </row>
    <row r="51" spans="1:5" x14ac:dyDescent="0.25">
      <c r="A51" s="4">
        <v>735</v>
      </c>
      <c r="B51" s="5">
        <v>2.95</v>
      </c>
      <c r="C51" s="5">
        <f t="shared" si="0"/>
        <v>3</v>
      </c>
      <c r="D51" s="5">
        <f t="shared" si="1"/>
        <v>7.62</v>
      </c>
      <c r="E51" s="6"/>
    </row>
    <row r="52" spans="1:5" x14ac:dyDescent="0.25">
      <c r="A52" s="4">
        <v>750</v>
      </c>
      <c r="B52" s="5">
        <v>2.65</v>
      </c>
      <c r="C52" s="5">
        <f t="shared" si="0"/>
        <v>2.6999999999999997</v>
      </c>
      <c r="D52" s="5">
        <f t="shared" si="1"/>
        <v>6.8579999999999997</v>
      </c>
      <c r="E52" s="6"/>
    </row>
    <row r="53" spans="1:5" x14ac:dyDescent="0.25">
      <c r="A53" s="4">
        <v>765</v>
      </c>
      <c r="B53" s="5">
        <v>2.35</v>
      </c>
      <c r="C53" s="5">
        <f t="shared" si="0"/>
        <v>2.4</v>
      </c>
      <c r="D53" s="5">
        <f t="shared" si="1"/>
        <v>6.0960000000000001</v>
      </c>
      <c r="E53" s="6"/>
    </row>
    <row r="54" spans="1:5" x14ac:dyDescent="0.25">
      <c r="A54" s="4">
        <v>780</v>
      </c>
      <c r="B54" s="5">
        <v>2.25</v>
      </c>
      <c r="C54" s="5">
        <f t="shared" si="0"/>
        <v>2.2999999999999998</v>
      </c>
      <c r="D54" s="5">
        <f t="shared" si="1"/>
        <v>5.8419999999999996</v>
      </c>
      <c r="E54" s="6"/>
    </row>
    <row r="55" spans="1:5" x14ac:dyDescent="0.25">
      <c r="A55" s="4">
        <v>795</v>
      </c>
      <c r="B55" s="5">
        <v>2.2999999999999998</v>
      </c>
      <c r="C55" s="5">
        <f t="shared" si="0"/>
        <v>2.3499999999999996</v>
      </c>
      <c r="D55" s="5">
        <f t="shared" si="1"/>
        <v>5.9689999999999994</v>
      </c>
      <c r="E55" s="6"/>
    </row>
    <row r="56" spans="1:5" x14ac:dyDescent="0.25">
      <c r="A56" s="4">
        <v>810</v>
      </c>
      <c r="B56" s="5">
        <v>2.4500000000000002</v>
      </c>
      <c r="C56" s="5">
        <f t="shared" si="0"/>
        <v>2.5</v>
      </c>
      <c r="D56" s="5">
        <f t="shared" si="1"/>
        <v>6.35</v>
      </c>
      <c r="E56" s="6"/>
    </row>
    <row r="57" spans="1:5" x14ac:dyDescent="0.25">
      <c r="A57" s="4">
        <v>825</v>
      </c>
      <c r="B57" s="5">
        <v>2.65</v>
      </c>
      <c r="C57" s="5">
        <f t="shared" si="0"/>
        <v>2.6999999999999997</v>
      </c>
      <c r="D57" s="5">
        <f t="shared" si="1"/>
        <v>6.8579999999999997</v>
      </c>
      <c r="E57" s="6"/>
    </row>
    <row r="58" spans="1:5" x14ac:dyDescent="0.25">
      <c r="A58" s="4">
        <v>840</v>
      </c>
      <c r="B58" s="5">
        <v>3</v>
      </c>
      <c r="C58" s="5">
        <f t="shared" si="0"/>
        <v>3.05</v>
      </c>
      <c r="D58" s="5">
        <f t="shared" si="1"/>
        <v>7.7469999999999999</v>
      </c>
      <c r="E58" s="6"/>
    </row>
    <row r="59" spans="1:5" x14ac:dyDescent="0.25">
      <c r="A59" s="4">
        <v>855</v>
      </c>
      <c r="B59" s="5">
        <v>3.45</v>
      </c>
      <c r="C59" s="5">
        <f t="shared" si="0"/>
        <v>3.5</v>
      </c>
      <c r="D59" s="5">
        <f t="shared" si="1"/>
        <v>8.89</v>
      </c>
      <c r="E59" s="6"/>
    </row>
    <row r="60" spans="1:5" x14ac:dyDescent="0.25">
      <c r="A60" s="4">
        <v>870</v>
      </c>
      <c r="B60" s="5">
        <v>3.85</v>
      </c>
      <c r="C60" s="5">
        <f t="shared" si="0"/>
        <v>3.9</v>
      </c>
      <c r="D60" s="5">
        <f t="shared" si="1"/>
        <v>9.9060000000000006</v>
      </c>
      <c r="E60" s="6"/>
    </row>
    <row r="61" spans="1:5" x14ac:dyDescent="0.25">
      <c r="A61" s="4">
        <v>885</v>
      </c>
      <c r="B61" s="5">
        <v>4.3499999999999996</v>
      </c>
      <c r="C61" s="5">
        <f t="shared" si="0"/>
        <v>4.3999999999999995</v>
      </c>
      <c r="D61" s="5">
        <f t="shared" si="1"/>
        <v>11.175999999999998</v>
      </c>
      <c r="E61" s="6"/>
    </row>
    <row r="62" spans="1:5" x14ac:dyDescent="0.25">
      <c r="A62" s="4">
        <v>900</v>
      </c>
      <c r="B62" s="5">
        <v>4.8</v>
      </c>
      <c r="C62" s="5">
        <f t="shared" si="0"/>
        <v>4.8499999999999996</v>
      </c>
      <c r="D62" s="5">
        <f t="shared" si="1"/>
        <v>12.318999999999999</v>
      </c>
      <c r="E62" s="6"/>
    </row>
    <row r="63" spans="1:5" x14ac:dyDescent="0.25">
      <c r="A63" s="4">
        <v>915</v>
      </c>
      <c r="B63" s="5">
        <v>5.2249999999999996</v>
      </c>
      <c r="C63" s="5">
        <f t="shared" si="0"/>
        <v>5.2749999999999995</v>
      </c>
      <c r="D63" s="5">
        <f t="shared" si="1"/>
        <v>13.398499999999999</v>
      </c>
      <c r="E63" s="6"/>
    </row>
    <row r="64" spans="1:5" x14ac:dyDescent="0.25">
      <c r="A64" s="4">
        <v>930</v>
      </c>
      <c r="B64" s="5">
        <v>5.625</v>
      </c>
      <c r="C64" s="5">
        <f t="shared" si="0"/>
        <v>5.6749999999999998</v>
      </c>
      <c r="D64" s="5">
        <f t="shared" si="1"/>
        <v>14.4145</v>
      </c>
      <c r="E64" s="6"/>
    </row>
    <row r="65" spans="1:5" x14ac:dyDescent="0.25">
      <c r="A65" s="4">
        <v>945</v>
      </c>
      <c r="B65" s="5">
        <v>5.95</v>
      </c>
      <c r="C65" s="5">
        <f t="shared" si="0"/>
        <v>6</v>
      </c>
      <c r="D65" s="5">
        <f t="shared" si="1"/>
        <v>15.24</v>
      </c>
      <c r="E65" s="6"/>
    </row>
    <row r="66" spans="1:5" x14ac:dyDescent="0.25">
      <c r="A66" s="4">
        <v>960</v>
      </c>
      <c r="B66" s="5">
        <v>6.15</v>
      </c>
      <c r="C66" s="5">
        <f t="shared" si="0"/>
        <v>6.2</v>
      </c>
      <c r="D66" s="5">
        <f t="shared" si="1"/>
        <v>15.748000000000001</v>
      </c>
      <c r="E66" s="6"/>
    </row>
    <row r="67" spans="1:5" x14ac:dyDescent="0.25">
      <c r="A67" s="4">
        <v>975</v>
      </c>
      <c r="B67" s="5">
        <v>6.25</v>
      </c>
      <c r="C67" s="5">
        <f t="shared" ref="C67:C130" si="3">B67+0.05</f>
        <v>6.3</v>
      </c>
      <c r="D67" s="5">
        <f t="shared" ref="D67:D130" si="4">C67*2.54</f>
        <v>16.001999999999999</v>
      </c>
      <c r="E67" s="6"/>
    </row>
    <row r="68" spans="1:5" x14ac:dyDescent="0.25">
      <c r="A68" s="4">
        <v>990</v>
      </c>
      <c r="B68" s="5">
        <v>6.25</v>
      </c>
      <c r="C68" s="5">
        <f t="shared" si="3"/>
        <v>6.3</v>
      </c>
      <c r="D68" s="5">
        <f t="shared" si="4"/>
        <v>16.001999999999999</v>
      </c>
      <c r="E68" s="6"/>
    </row>
    <row r="69" spans="1:5" x14ac:dyDescent="0.25">
      <c r="A69" s="4">
        <v>1005</v>
      </c>
      <c r="B69" s="5">
        <v>6.2</v>
      </c>
      <c r="C69" s="5">
        <f t="shared" si="3"/>
        <v>6.25</v>
      </c>
      <c r="D69" s="5">
        <f t="shared" si="4"/>
        <v>15.875</v>
      </c>
      <c r="E69" s="6"/>
    </row>
    <row r="70" spans="1:5" x14ac:dyDescent="0.25">
      <c r="A70" s="4">
        <v>1020</v>
      </c>
      <c r="B70" s="5">
        <v>6</v>
      </c>
      <c r="C70" s="5">
        <f t="shared" si="3"/>
        <v>6.05</v>
      </c>
      <c r="D70" s="5">
        <f t="shared" si="4"/>
        <v>15.366999999999999</v>
      </c>
      <c r="E70" s="6"/>
    </row>
    <row r="71" spans="1:5" x14ac:dyDescent="0.25">
      <c r="A71" s="4">
        <v>1035</v>
      </c>
      <c r="B71" s="5">
        <v>5.7249999999999996</v>
      </c>
      <c r="C71" s="5">
        <f t="shared" si="3"/>
        <v>5.7749999999999995</v>
      </c>
      <c r="D71" s="5">
        <f t="shared" si="4"/>
        <v>14.668499999999998</v>
      </c>
      <c r="E71" s="6"/>
    </row>
    <row r="72" spans="1:5" x14ac:dyDescent="0.25">
      <c r="A72" s="4">
        <v>1050</v>
      </c>
      <c r="B72" s="5">
        <v>5.4</v>
      </c>
      <c r="C72" s="5">
        <f t="shared" si="3"/>
        <v>5.45</v>
      </c>
      <c r="D72" s="5">
        <f t="shared" si="4"/>
        <v>13.843</v>
      </c>
      <c r="E72" s="6"/>
    </row>
    <row r="73" spans="1:5" x14ac:dyDescent="0.25">
      <c r="A73" s="4">
        <v>1065</v>
      </c>
      <c r="B73" s="5">
        <v>5</v>
      </c>
      <c r="C73" s="5">
        <f t="shared" si="3"/>
        <v>5.05</v>
      </c>
      <c r="D73" s="5">
        <f t="shared" si="4"/>
        <v>12.827</v>
      </c>
      <c r="E73" s="6"/>
    </row>
    <row r="74" spans="1:5" x14ac:dyDescent="0.25">
      <c r="A74" s="4">
        <v>1080</v>
      </c>
      <c r="B74" s="5">
        <v>4.625</v>
      </c>
      <c r="C74" s="5">
        <f t="shared" si="3"/>
        <v>4.6749999999999998</v>
      </c>
      <c r="D74" s="5">
        <f t="shared" si="4"/>
        <v>11.874499999999999</v>
      </c>
      <c r="E74" s="6"/>
    </row>
    <row r="75" spans="1:5" x14ac:dyDescent="0.25">
      <c r="A75" s="4">
        <v>1095</v>
      </c>
      <c r="B75" s="5">
        <v>4.2</v>
      </c>
      <c r="C75" s="5">
        <f t="shared" si="3"/>
        <v>4.25</v>
      </c>
      <c r="D75" s="5">
        <f t="shared" si="4"/>
        <v>10.795</v>
      </c>
      <c r="E75" s="6"/>
    </row>
    <row r="76" spans="1:5" x14ac:dyDescent="0.25">
      <c r="A76" s="4">
        <v>1110</v>
      </c>
      <c r="B76" s="5">
        <v>3.9</v>
      </c>
      <c r="C76" s="5">
        <f t="shared" si="3"/>
        <v>3.9499999999999997</v>
      </c>
      <c r="D76" s="5">
        <f t="shared" si="4"/>
        <v>10.032999999999999</v>
      </c>
      <c r="E76" s="6"/>
    </row>
    <row r="77" spans="1:5" x14ac:dyDescent="0.25">
      <c r="A77" s="4">
        <v>1125</v>
      </c>
      <c r="B77" s="5">
        <v>3.5249999999999999</v>
      </c>
      <c r="C77" s="5">
        <f t="shared" si="3"/>
        <v>3.5749999999999997</v>
      </c>
      <c r="D77" s="5">
        <f t="shared" si="4"/>
        <v>9.0804999999999989</v>
      </c>
      <c r="E77" s="6"/>
    </row>
    <row r="78" spans="1:5" x14ac:dyDescent="0.25">
      <c r="A78" s="4">
        <v>1140</v>
      </c>
      <c r="B78" s="5">
        <v>3.3</v>
      </c>
      <c r="C78" s="5">
        <f t="shared" si="3"/>
        <v>3.3499999999999996</v>
      </c>
      <c r="D78" s="5">
        <f t="shared" si="4"/>
        <v>8.5089999999999986</v>
      </c>
      <c r="E78" s="6"/>
    </row>
    <row r="79" spans="1:5" x14ac:dyDescent="0.25">
      <c r="A79" s="4">
        <v>1155</v>
      </c>
      <c r="B79" s="5">
        <v>3.1</v>
      </c>
      <c r="C79" s="5">
        <f t="shared" si="3"/>
        <v>3.15</v>
      </c>
      <c r="D79" s="5">
        <f t="shared" si="4"/>
        <v>8.0009999999999994</v>
      </c>
      <c r="E79" s="6"/>
    </row>
    <row r="80" spans="1:5" x14ac:dyDescent="0.25">
      <c r="A80" s="4">
        <v>1170</v>
      </c>
      <c r="B80" s="5">
        <v>2.9750000000000001</v>
      </c>
      <c r="C80" s="5">
        <f t="shared" si="3"/>
        <v>3.0249999999999999</v>
      </c>
      <c r="D80" s="5">
        <f t="shared" si="4"/>
        <v>7.6834999999999996</v>
      </c>
      <c r="E80" s="6"/>
    </row>
    <row r="81" spans="1:5" x14ac:dyDescent="0.25">
      <c r="A81" s="4">
        <v>1185</v>
      </c>
      <c r="B81" s="5">
        <v>2.9750000000000001</v>
      </c>
      <c r="C81" s="5">
        <f t="shared" si="3"/>
        <v>3.0249999999999999</v>
      </c>
      <c r="D81" s="5">
        <f t="shared" si="4"/>
        <v>7.6834999999999996</v>
      </c>
      <c r="E81" s="6"/>
    </row>
    <row r="82" spans="1:5" x14ac:dyDescent="0.25">
      <c r="A82" s="4">
        <v>1200</v>
      </c>
      <c r="B82" s="5">
        <v>3.0249999999999999</v>
      </c>
      <c r="C82" s="5">
        <f t="shared" si="3"/>
        <v>3.0749999999999997</v>
      </c>
      <c r="D82" s="5">
        <f t="shared" si="4"/>
        <v>7.8104999999999993</v>
      </c>
      <c r="E82" s="6"/>
    </row>
    <row r="83" spans="1:5" x14ac:dyDescent="0.25">
      <c r="A83" s="4">
        <v>1215</v>
      </c>
      <c r="B83" s="5">
        <v>3.1749999999999998</v>
      </c>
      <c r="C83" s="5">
        <f t="shared" si="3"/>
        <v>3.2249999999999996</v>
      </c>
      <c r="D83" s="5">
        <f t="shared" si="4"/>
        <v>8.1914999999999996</v>
      </c>
      <c r="E83" s="6"/>
    </row>
    <row r="84" spans="1:5" x14ac:dyDescent="0.25">
      <c r="A84" s="4">
        <v>1230</v>
      </c>
      <c r="B84" s="5">
        <v>3.35</v>
      </c>
      <c r="C84" s="5">
        <f t="shared" si="3"/>
        <v>3.4</v>
      </c>
      <c r="D84" s="5">
        <f t="shared" si="4"/>
        <v>8.6359999999999992</v>
      </c>
      <c r="E84" s="6"/>
    </row>
    <row r="85" spans="1:5" x14ac:dyDescent="0.25">
      <c r="A85" s="4">
        <v>1245</v>
      </c>
      <c r="B85" s="5">
        <v>3.65</v>
      </c>
      <c r="C85" s="5">
        <f t="shared" si="3"/>
        <v>3.6999999999999997</v>
      </c>
      <c r="D85" s="5">
        <f t="shared" si="4"/>
        <v>9.3979999999999997</v>
      </c>
      <c r="E85" s="6"/>
    </row>
    <row r="86" spans="1:5" x14ac:dyDescent="0.25">
      <c r="A86" s="4">
        <v>1260</v>
      </c>
      <c r="B86" s="5">
        <v>3.95</v>
      </c>
      <c r="C86" s="5">
        <f t="shared" si="3"/>
        <v>4</v>
      </c>
      <c r="D86" s="5">
        <f t="shared" si="4"/>
        <v>10.16</v>
      </c>
      <c r="E86" s="6"/>
    </row>
    <row r="87" spans="1:5" x14ac:dyDescent="0.25">
      <c r="A87" s="4">
        <v>1275</v>
      </c>
      <c r="B87" s="5">
        <v>4.25</v>
      </c>
      <c r="C87" s="5">
        <f t="shared" si="3"/>
        <v>4.3</v>
      </c>
      <c r="D87" s="5">
        <f t="shared" si="4"/>
        <v>10.921999999999999</v>
      </c>
      <c r="E87" s="6"/>
    </row>
    <row r="88" spans="1:5" x14ac:dyDescent="0.25">
      <c r="A88" s="4">
        <v>1290</v>
      </c>
      <c r="B88" s="5">
        <v>4.5999999999999996</v>
      </c>
      <c r="C88" s="5">
        <f t="shared" si="3"/>
        <v>4.6499999999999995</v>
      </c>
      <c r="D88" s="5">
        <f t="shared" si="4"/>
        <v>11.810999999999998</v>
      </c>
      <c r="E88" s="6"/>
    </row>
    <row r="89" spans="1:5" x14ac:dyDescent="0.25">
      <c r="A89" s="4">
        <v>1305</v>
      </c>
      <c r="B89" s="5">
        <v>4.9000000000000004</v>
      </c>
      <c r="C89" s="5">
        <f t="shared" si="3"/>
        <v>4.95</v>
      </c>
      <c r="D89" s="5">
        <f t="shared" si="4"/>
        <v>12.573</v>
      </c>
      <c r="E89" s="6"/>
    </row>
    <row r="90" spans="1:5" x14ac:dyDescent="0.25">
      <c r="A90" s="4">
        <v>1320</v>
      </c>
      <c r="B90" s="5">
        <v>5.2</v>
      </c>
      <c r="C90" s="5">
        <f t="shared" si="3"/>
        <v>5.25</v>
      </c>
      <c r="D90" s="5">
        <f t="shared" si="4"/>
        <v>13.335000000000001</v>
      </c>
      <c r="E90" s="6"/>
    </row>
    <row r="91" spans="1:5" x14ac:dyDescent="0.25">
      <c r="A91" s="4">
        <v>1335</v>
      </c>
      <c r="B91" s="5">
        <v>5.45</v>
      </c>
      <c r="C91" s="5">
        <f t="shared" si="3"/>
        <v>5.5</v>
      </c>
      <c r="D91" s="5">
        <f t="shared" si="4"/>
        <v>13.97</v>
      </c>
      <c r="E91" s="6"/>
    </row>
    <row r="92" spans="1:5" x14ac:dyDescent="0.25">
      <c r="A92" s="4">
        <v>1350</v>
      </c>
      <c r="B92" s="5">
        <v>5.6</v>
      </c>
      <c r="C92" s="5">
        <f t="shared" si="3"/>
        <v>5.6499999999999995</v>
      </c>
      <c r="D92" s="5">
        <f t="shared" si="4"/>
        <v>14.350999999999999</v>
      </c>
      <c r="E92" s="6"/>
    </row>
    <row r="93" spans="1:5" x14ac:dyDescent="0.25">
      <c r="A93" s="4">
        <v>1365</v>
      </c>
      <c r="B93" s="5">
        <v>5.7249999999999996</v>
      </c>
      <c r="C93" s="5">
        <f t="shared" si="3"/>
        <v>5.7749999999999995</v>
      </c>
      <c r="D93" s="5">
        <f t="shared" si="4"/>
        <v>14.668499999999998</v>
      </c>
      <c r="E93" s="6"/>
    </row>
    <row r="94" spans="1:5" x14ac:dyDescent="0.25">
      <c r="A94" s="4">
        <v>1380</v>
      </c>
      <c r="B94" s="5">
        <v>5.8</v>
      </c>
      <c r="C94" s="5">
        <f t="shared" si="3"/>
        <v>5.85</v>
      </c>
      <c r="D94" s="5">
        <f t="shared" si="4"/>
        <v>14.859</v>
      </c>
      <c r="E94" s="6"/>
    </row>
    <row r="95" spans="1:5" x14ac:dyDescent="0.25">
      <c r="A95" s="4">
        <v>1395</v>
      </c>
      <c r="B95" s="5">
        <v>5.7</v>
      </c>
      <c r="C95" s="5">
        <f t="shared" si="3"/>
        <v>5.75</v>
      </c>
      <c r="D95" s="5">
        <f t="shared" si="4"/>
        <v>14.605</v>
      </c>
      <c r="E95" s="6"/>
    </row>
    <row r="96" spans="1:5" x14ac:dyDescent="0.25">
      <c r="A96" s="4">
        <v>1410</v>
      </c>
      <c r="B96" s="5">
        <v>5.6</v>
      </c>
      <c r="C96" s="5">
        <f t="shared" si="3"/>
        <v>5.6499999999999995</v>
      </c>
      <c r="D96" s="5">
        <f t="shared" si="4"/>
        <v>14.350999999999999</v>
      </c>
      <c r="E96" s="6"/>
    </row>
    <row r="97" spans="1:5" x14ac:dyDescent="0.25">
      <c r="A97" s="4">
        <v>1425</v>
      </c>
      <c r="B97" s="5">
        <v>5.45</v>
      </c>
      <c r="C97" s="5">
        <f t="shared" si="3"/>
        <v>5.5</v>
      </c>
      <c r="D97" s="5">
        <f t="shared" si="4"/>
        <v>13.97</v>
      </c>
      <c r="E97" s="6"/>
    </row>
    <row r="98" spans="1:5" x14ac:dyDescent="0.25">
      <c r="A98" s="4">
        <v>1440</v>
      </c>
      <c r="B98" s="5">
        <v>5.2249999999999996</v>
      </c>
      <c r="C98" s="5">
        <f t="shared" si="3"/>
        <v>5.2749999999999995</v>
      </c>
      <c r="D98" s="5">
        <f t="shared" si="4"/>
        <v>13.398499999999999</v>
      </c>
      <c r="E98" s="6"/>
    </row>
    <row r="99" spans="1:5" x14ac:dyDescent="0.25">
      <c r="A99" s="4">
        <v>1455</v>
      </c>
      <c r="B99" s="5">
        <v>5</v>
      </c>
      <c r="C99" s="5">
        <f t="shared" si="3"/>
        <v>5.05</v>
      </c>
      <c r="D99" s="5">
        <f t="shared" si="4"/>
        <v>12.827</v>
      </c>
      <c r="E99" s="6"/>
    </row>
    <row r="100" spans="1:5" x14ac:dyDescent="0.25">
      <c r="A100" s="4">
        <v>1470</v>
      </c>
      <c r="B100" s="5">
        <v>4.75</v>
      </c>
      <c r="C100" s="5">
        <f t="shared" si="3"/>
        <v>4.8</v>
      </c>
      <c r="D100" s="5">
        <f t="shared" si="4"/>
        <v>12.192</v>
      </c>
      <c r="E100" s="6"/>
    </row>
    <row r="101" spans="1:5" x14ac:dyDescent="0.25">
      <c r="A101" s="4">
        <v>1485</v>
      </c>
      <c r="B101" s="5">
        <v>4.45</v>
      </c>
      <c r="C101" s="5">
        <f t="shared" si="3"/>
        <v>4.5</v>
      </c>
      <c r="D101" s="5">
        <f t="shared" si="4"/>
        <v>11.43</v>
      </c>
      <c r="E101" s="6"/>
    </row>
    <row r="102" spans="1:5" x14ac:dyDescent="0.25">
      <c r="A102" s="4">
        <v>1500</v>
      </c>
      <c r="B102" s="5">
        <v>4.2</v>
      </c>
      <c r="C102" s="5">
        <f t="shared" si="3"/>
        <v>4.25</v>
      </c>
      <c r="D102" s="5">
        <f t="shared" si="4"/>
        <v>10.795</v>
      </c>
      <c r="E102" s="6"/>
    </row>
    <row r="103" spans="1:5" x14ac:dyDescent="0.25">
      <c r="A103" s="4">
        <v>1515</v>
      </c>
      <c r="B103" s="5">
        <v>3.95</v>
      </c>
      <c r="C103" s="5">
        <f t="shared" si="3"/>
        <v>4</v>
      </c>
      <c r="D103" s="5">
        <f t="shared" si="4"/>
        <v>10.16</v>
      </c>
      <c r="E103" s="6"/>
    </row>
    <row r="104" spans="1:5" x14ac:dyDescent="0.25">
      <c r="A104" s="4">
        <v>1530</v>
      </c>
      <c r="B104" s="5">
        <v>3.75</v>
      </c>
      <c r="C104" s="5">
        <f t="shared" si="3"/>
        <v>3.8</v>
      </c>
      <c r="D104" s="5">
        <f t="shared" si="4"/>
        <v>9.6519999999999992</v>
      </c>
      <c r="E104" s="6"/>
    </row>
    <row r="105" spans="1:5" x14ac:dyDescent="0.25">
      <c r="A105" s="4">
        <v>1545</v>
      </c>
      <c r="B105" s="5">
        <v>3.6</v>
      </c>
      <c r="C105" s="5">
        <f t="shared" si="3"/>
        <v>3.65</v>
      </c>
      <c r="D105" s="5">
        <f t="shared" si="4"/>
        <v>9.270999999999999</v>
      </c>
      <c r="E105" s="6"/>
    </row>
    <row r="106" spans="1:5" x14ac:dyDescent="0.25">
      <c r="A106" s="4">
        <v>1560</v>
      </c>
      <c r="B106" s="5">
        <v>3.5</v>
      </c>
      <c r="C106" s="5">
        <f t="shared" si="3"/>
        <v>3.55</v>
      </c>
      <c r="D106" s="5">
        <f t="shared" si="4"/>
        <v>9.0169999999999995</v>
      </c>
      <c r="E106" s="6"/>
    </row>
    <row r="107" spans="1:5" x14ac:dyDescent="0.25">
      <c r="A107" s="4">
        <v>1575</v>
      </c>
      <c r="B107" s="5">
        <v>3.45</v>
      </c>
      <c r="C107" s="5">
        <f t="shared" si="3"/>
        <v>3.5</v>
      </c>
      <c r="D107" s="5">
        <f t="shared" si="4"/>
        <v>8.89</v>
      </c>
      <c r="E107" s="6"/>
    </row>
    <row r="108" spans="1:5" x14ac:dyDescent="0.25">
      <c r="A108" s="4">
        <v>1590</v>
      </c>
      <c r="B108" s="5">
        <v>3.45</v>
      </c>
      <c r="C108" s="5">
        <f t="shared" si="3"/>
        <v>3.5</v>
      </c>
      <c r="D108" s="5">
        <f t="shared" si="4"/>
        <v>8.89</v>
      </c>
      <c r="E108" s="6"/>
    </row>
    <row r="109" spans="1:5" x14ac:dyDescent="0.25">
      <c r="A109" s="4">
        <v>1605</v>
      </c>
      <c r="B109" s="5">
        <v>3.55</v>
      </c>
      <c r="C109" s="5">
        <f t="shared" si="3"/>
        <v>3.5999999999999996</v>
      </c>
      <c r="D109" s="5">
        <f t="shared" si="4"/>
        <v>9.1439999999999984</v>
      </c>
      <c r="E109" s="6"/>
    </row>
    <row r="110" spans="1:5" x14ac:dyDescent="0.25">
      <c r="A110" s="4">
        <v>1620</v>
      </c>
      <c r="B110" s="5">
        <v>3.6749999999999998</v>
      </c>
      <c r="C110" s="5">
        <f t="shared" si="3"/>
        <v>3.7249999999999996</v>
      </c>
      <c r="D110" s="5">
        <f t="shared" si="4"/>
        <v>9.4614999999999991</v>
      </c>
      <c r="E110" s="6"/>
    </row>
    <row r="111" spans="1:5" x14ac:dyDescent="0.25">
      <c r="A111" s="4">
        <v>1650</v>
      </c>
      <c r="B111" s="5">
        <v>4.05</v>
      </c>
      <c r="C111" s="5">
        <f t="shared" si="3"/>
        <v>4.0999999999999996</v>
      </c>
      <c r="D111" s="5">
        <f t="shared" si="4"/>
        <v>10.414</v>
      </c>
      <c r="E111" s="6"/>
    </row>
    <row r="112" spans="1:5" x14ac:dyDescent="0.25">
      <c r="A112" s="4">
        <v>1680</v>
      </c>
      <c r="B112" s="5">
        <v>4.5</v>
      </c>
      <c r="C112" s="5">
        <f t="shared" si="3"/>
        <v>4.55</v>
      </c>
      <c r="D112" s="5">
        <f t="shared" si="4"/>
        <v>11.557</v>
      </c>
      <c r="E112" s="6"/>
    </row>
    <row r="113" spans="1:5" x14ac:dyDescent="0.25">
      <c r="A113" s="4">
        <v>1710</v>
      </c>
      <c r="B113" s="5">
        <v>4.9000000000000004</v>
      </c>
      <c r="C113" s="5">
        <f t="shared" si="3"/>
        <v>4.95</v>
      </c>
      <c r="D113" s="5">
        <f t="shared" si="4"/>
        <v>12.573</v>
      </c>
      <c r="E113" s="6"/>
    </row>
    <row r="114" spans="1:5" x14ac:dyDescent="0.25">
      <c r="A114" s="4">
        <v>1740</v>
      </c>
      <c r="B114" s="5">
        <v>5.2249999999999996</v>
      </c>
      <c r="C114" s="5">
        <f t="shared" si="3"/>
        <v>5.2749999999999995</v>
      </c>
      <c r="D114" s="5">
        <f t="shared" si="4"/>
        <v>13.398499999999999</v>
      </c>
      <c r="E114" s="6"/>
    </row>
    <row r="115" spans="1:5" x14ac:dyDescent="0.25">
      <c r="A115" s="4">
        <v>1770</v>
      </c>
      <c r="B115" s="5">
        <v>5.375</v>
      </c>
      <c r="C115" s="5">
        <f t="shared" si="3"/>
        <v>5.4249999999999998</v>
      </c>
      <c r="D115" s="5">
        <f t="shared" si="4"/>
        <v>13.779500000000001</v>
      </c>
      <c r="E115" s="6"/>
    </row>
    <row r="116" spans="1:5" x14ac:dyDescent="0.25">
      <c r="A116" s="4">
        <v>1800</v>
      </c>
      <c r="B116" s="5">
        <v>5.3</v>
      </c>
      <c r="C116" s="5">
        <f t="shared" si="3"/>
        <v>5.35</v>
      </c>
      <c r="D116" s="5">
        <f t="shared" si="4"/>
        <v>13.588999999999999</v>
      </c>
      <c r="E116" s="6"/>
    </row>
    <row r="117" spans="1:5" x14ac:dyDescent="0.25">
      <c r="A117" s="4">
        <v>1830</v>
      </c>
      <c r="B117" s="5">
        <v>5.0999999999999996</v>
      </c>
      <c r="C117" s="5">
        <f t="shared" si="3"/>
        <v>5.1499999999999995</v>
      </c>
      <c r="D117" s="5">
        <f t="shared" si="4"/>
        <v>13.081</v>
      </c>
      <c r="E117" s="6"/>
    </row>
    <row r="118" spans="1:5" x14ac:dyDescent="0.25">
      <c r="A118" s="4">
        <v>1860</v>
      </c>
      <c r="B118" s="5">
        <v>4.75</v>
      </c>
      <c r="C118" s="5">
        <f t="shared" si="3"/>
        <v>4.8</v>
      </c>
      <c r="D118" s="5">
        <f t="shared" si="4"/>
        <v>12.192</v>
      </c>
      <c r="E118" s="6"/>
    </row>
    <row r="119" spans="1:5" x14ac:dyDescent="0.25">
      <c r="A119" s="4">
        <v>1890</v>
      </c>
      <c r="B119" s="5">
        <v>4.3499999999999996</v>
      </c>
      <c r="C119" s="5">
        <f t="shared" si="3"/>
        <v>4.3999999999999995</v>
      </c>
      <c r="D119" s="5">
        <f t="shared" si="4"/>
        <v>11.175999999999998</v>
      </c>
      <c r="E119" s="6"/>
    </row>
    <row r="120" spans="1:5" x14ac:dyDescent="0.25">
      <c r="A120" s="4">
        <v>1920</v>
      </c>
      <c r="B120" s="5">
        <v>4.05</v>
      </c>
      <c r="C120" s="5">
        <f t="shared" si="3"/>
        <v>4.0999999999999996</v>
      </c>
      <c r="D120" s="5">
        <f t="shared" si="4"/>
        <v>10.414</v>
      </c>
      <c r="E120" s="6"/>
    </row>
    <row r="121" spans="1:5" x14ac:dyDescent="0.25">
      <c r="A121" s="4">
        <v>1950</v>
      </c>
      <c r="B121" s="5">
        <v>3.85</v>
      </c>
      <c r="C121" s="5">
        <f t="shared" si="3"/>
        <v>3.9</v>
      </c>
      <c r="D121" s="5">
        <f t="shared" si="4"/>
        <v>9.9060000000000006</v>
      </c>
      <c r="E121" s="6"/>
    </row>
    <row r="122" spans="1:5" x14ac:dyDescent="0.25">
      <c r="A122" s="4">
        <v>1980</v>
      </c>
      <c r="B122" s="5">
        <v>3.8</v>
      </c>
      <c r="C122" s="5">
        <f t="shared" si="3"/>
        <v>3.8499999999999996</v>
      </c>
      <c r="D122" s="5">
        <f t="shared" si="4"/>
        <v>9.7789999999999999</v>
      </c>
      <c r="E122" s="6"/>
    </row>
    <row r="123" spans="1:5" x14ac:dyDescent="0.25">
      <c r="A123" s="4">
        <v>2010</v>
      </c>
      <c r="B123" s="5">
        <v>3.9</v>
      </c>
      <c r="C123" s="5">
        <f t="shared" si="3"/>
        <v>3.9499999999999997</v>
      </c>
      <c r="D123" s="5">
        <f t="shared" si="4"/>
        <v>10.032999999999999</v>
      </c>
      <c r="E123" s="6"/>
    </row>
    <row r="124" spans="1:5" x14ac:dyDescent="0.25">
      <c r="A124" s="4">
        <v>2040</v>
      </c>
      <c r="B124" s="5">
        <v>4.1500000000000004</v>
      </c>
      <c r="C124" s="5">
        <f t="shared" si="3"/>
        <v>4.2</v>
      </c>
      <c r="D124" s="5">
        <f t="shared" si="4"/>
        <v>10.668000000000001</v>
      </c>
      <c r="E124" s="6"/>
    </row>
    <row r="125" spans="1:5" x14ac:dyDescent="0.25">
      <c r="A125" s="4">
        <v>2070</v>
      </c>
      <c r="B125" s="5">
        <v>4.45</v>
      </c>
      <c r="C125" s="5">
        <f t="shared" si="3"/>
        <v>4.5</v>
      </c>
      <c r="D125" s="5">
        <f t="shared" si="4"/>
        <v>11.43</v>
      </c>
      <c r="E125" s="6"/>
    </row>
    <row r="126" spans="1:5" x14ac:dyDescent="0.25">
      <c r="A126" s="4">
        <v>2100</v>
      </c>
      <c r="B126" s="5">
        <v>4.7249999999999996</v>
      </c>
      <c r="C126" s="5">
        <f t="shared" si="3"/>
        <v>4.7749999999999995</v>
      </c>
      <c r="D126" s="5">
        <f t="shared" si="4"/>
        <v>12.128499999999999</v>
      </c>
      <c r="E126" s="6"/>
    </row>
    <row r="127" spans="1:5" x14ac:dyDescent="0.25">
      <c r="A127" s="4">
        <v>2130</v>
      </c>
      <c r="B127" s="5">
        <v>5</v>
      </c>
      <c r="C127" s="5">
        <f t="shared" si="3"/>
        <v>5.05</v>
      </c>
      <c r="D127" s="5">
        <f t="shared" si="4"/>
        <v>12.827</v>
      </c>
      <c r="E127" s="6"/>
    </row>
    <row r="128" spans="1:5" x14ac:dyDescent="0.25">
      <c r="A128" s="4">
        <v>2160</v>
      </c>
      <c r="B128" s="5">
        <v>5.0999999999999996</v>
      </c>
      <c r="C128" s="5">
        <f t="shared" si="3"/>
        <v>5.1499999999999995</v>
      </c>
      <c r="D128" s="5">
        <f t="shared" si="4"/>
        <v>13.081</v>
      </c>
      <c r="E128" s="6"/>
    </row>
    <row r="129" spans="1:5" x14ac:dyDescent="0.25">
      <c r="A129" s="4">
        <v>2190</v>
      </c>
      <c r="B129" s="5">
        <v>5.0999999999999996</v>
      </c>
      <c r="C129" s="5">
        <f t="shared" si="3"/>
        <v>5.1499999999999995</v>
      </c>
      <c r="D129" s="5">
        <f t="shared" si="4"/>
        <v>13.081</v>
      </c>
      <c r="E129" s="6"/>
    </row>
    <row r="130" spans="1:5" x14ac:dyDescent="0.25">
      <c r="A130" s="4">
        <v>2220</v>
      </c>
      <c r="B130" s="5">
        <v>4.95</v>
      </c>
      <c r="C130" s="5">
        <f t="shared" si="3"/>
        <v>5</v>
      </c>
      <c r="D130" s="5">
        <f t="shared" si="4"/>
        <v>12.7</v>
      </c>
      <c r="E130" s="6"/>
    </row>
    <row r="131" spans="1:5" x14ac:dyDescent="0.25">
      <c r="A131" s="4">
        <v>2250</v>
      </c>
      <c r="B131" s="5">
        <v>4.75</v>
      </c>
      <c r="C131" s="5">
        <f t="shared" ref="C131:C152" si="5">B131+0.05</f>
        <v>4.8</v>
      </c>
      <c r="D131" s="5">
        <f t="shared" ref="D131:D152" si="6">C131*2.54</f>
        <v>12.192</v>
      </c>
      <c r="E131" s="6"/>
    </row>
    <row r="132" spans="1:5" x14ac:dyDescent="0.25">
      <c r="A132" s="4">
        <v>2280</v>
      </c>
      <c r="B132" s="5">
        <v>4.45</v>
      </c>
      <c r="C132" s="5">
        <f t="shared" si="5"/>
        <v>4.5</v>
      </c>
      <c r="D132" s="5">
        <f t="shared" si="6"/>
        <v>11.43</v>
      </c>
      <c r="E132" s="6"/>
    </row>
    <row r="133" spans="1:5" x14ac:dyDescent="0.25">
      <c r="A133" s="4">
        <v>2310</v>
      </c>
      <c r="B133" s="5">
        <v>4.2</v>
      </c>
      <c r="C133" s="5">
        <f t="shared" si="5"/>
        <v>4.25</v>
      </c>
      <c r="D133" s="5">
        <f t="shared" si="6"/>
        <v>10.795</v>
      </c>
      <c r="E133" s="6"/>
    </row>
    <row r="134" spans="1:5" x14ac:dyDescent="0.25">
      <c r="A134" s="4">
        <v>2340</v>
      </c>
      <c r="B134" s="5">
        <v>4.05</v>
      </c>
      <c r="C134" s="5">
        <f t="shared" si="5"/>
        <v>4.0999999999999996</v>
      </c>
      <c r="D134" s="5">
        <f t="shared" si="6"/>
        <v>10.414</v>
      </c>
      <c r="E134" s="6"/>
    </row>
    <row r="135" spans="1:5" x14ac:dyDescent="0.25">
      <c r="A135" s="4">
        <v>2370</v>
      </c>
      <c r="B135" s="5">
        <v>3.95</v>
      </c>
      <c r="C135" s="5">
        <f t="shared" si="5"/>
        <v>4</v>
      </c>
      <c r="D135" s="5">
        <f t="shared" si="6"/>
        <v>10.16</v>
      </c>
      <c r="E135" s="6"/>
    </row>
    <row r="136" spans="1:5" x14ac:dyDescent="0.25">
      <c r="A136" s="4">
        <v>2400</v>
      </c>
      <c r="B136" s="5">
        <v>4.05</v>
      </c>
      <c r="C136" s="5">
        <f t="shared" si="5"/>
        <v>4.0999999999999996</v>
      </c>
      <c r="D136" s="5">
        <f t="shared" si="6"/>
        <v>10.414</v>
      </c>
      <c r="E136" s="6"/>
    </row>
    <row r="137" spans="1:5" x14ac:dyDescent="0.25">
      <c r="A137" s="4">
        <v>2430</v>
      </c>
      <c r="B137" s="5">
        <v>4.2249999999999996</v>
      </c>
      <c r="C137" s="5">
        <f t="shared" si="5"/>
        <v>4.2749999999999995</v>
      </c>
      <c r="D137" s="5">
        <f t="shared" si="6"/>
        <v>10.858499999999999</v>
      </c>
      <c r="E137" s="6"/>
    </row>
    <row r="138" spans="1:5" x14ac:dyDescent="0.25">
      <c r="A138" s="4">
        <v>2460</v>
      </c>
      <c r="B138" s="5">
        <v>4.375</v>
      </c>
      <c r="C138" s="5">
        <f t="shared" si="5"/>
        <v>4.4249999999999998</v>
      </c>
      <c r="D138" s="5">
        <f t="shared" si="6"/>
        <v>11.2395</v>
      </c>
      <c r="E138" s="6"/>
    </row>
    <row r="139" spans="1:5" x14ac:dyDescent="0.25">
      <c r="A139" s="4">
        <v>2490</v>
      </c>
      <c r="B139" s="5">
        <v>4.625</v>
      </c>
      <c r="C139" s="5">
        <f t="shared" si="5"/>
        <v>4.6749999999999998</v>
      </c>
      <c r="D139" s="5">
        <f t="shared" si="6"/>
        <v>11.874499999999999</v>
      </c>
      <c r="E139" s="6"/>
    </row>
    <row r="140" spans="1:5" x14ac:dyDescent="0.25">
      <c r="A140" s="4">
        <v>2520</v>
      </c>
      <c r="B140" s="5">
        <v>4.8</v>
      </c>
      <c r="C140" s="5">
        <f t="shared" si="5"/>
        <v>4.8499999999999996</v>
      </c>
      <c r="D140" s="5">
        <f t="shared" si="6"/>
        <v>12.318999999999999</v>
      </c>
      <c r="E140" s="6"/>
    </row>
    <row r="141" spans="1:5" x14ac:dyDescent="0.25">
      <c r="A141" s="4">
        <v>2550</v>
      </c>
      <c r="B141" s="5">
        <v>4.9249999999999998</v>
      </c>
      <c r="C141" s="5">
        <f t="shared" si="5"/>
        <v>4.9749999999999996</v>
      </c>
      <c r="D141" s="5">
        <f t="shared" si="6"/>
        <v>12.6365</v>
      </c>
      <c r="E141" s="6"/>
    </row>
    <row r="142" spans="1:5" x14ac:dyDescent="0.25">
      <c r="A142" s="4">
        <v>2580</v>
      </c>
      <c r="B142" s="5">
        <v>4.95</v>
      </c>
      <c r="C142" s="5">
        <f t="shared" si="5"/>
        <v>5</v>
      </c>
      <c r="D142" s="5">
        <f t="shared" si="6"/>
        <v>12.7</v>
      </c>
      <c r="E142" s="6"/>
    </row>
    <row r="143" spans="1:5" x14ac:dyDescent="0.25">
      <c r="A143" s="4">
        <v>2610</v>
      </c>
      <c r="B143" s="5">
        <v>4.8499999999999996</v>
      </c>
      <c r="C143" s="5">
        <f t="shared" si="5"/>
        <v>4.8999999999999995</v>
      </c>
      <c r="D143" s="5">
        <f t="shared" si="6"/>
        <v>12.445999999999998</v>
      </c>
      <c r="E143" s="6"/>
    </row>
    <row r="144" spans="1:5" x14ac:dyDescent="0.25">
      <c r="A144" s="4">
        <v>2640</v>
      </c>
      <c r="B144" s="5">
        <v>4.7</v>
      </c>
      <c r="C144" s="5">
        <f t="shared" si="5"/>
        <v>4.75</v>
      </c>
      <c r="D144" s="5">
        <f t="shared" si="6"/>
        <v>12.065</v>
      </c>
      <c r="E144" s="6"/>
    </row>
    <row r="145" spans="1:5" x14ac:dyDescent="0.25">
      <c r="A145" s="4">
        <v>2670</v>
      </c>
      <c r="B145" s="5">
        <v>4.5</v>
      </c>
      <c r="C145" s="5">
        <f t="shared" si="5"/>
        <v>4.55</v>
      </c>
      <c r="D145" s="5">
        <f t="shared" si="6"/>
        <v>11.557</v>
      </c>
      <c r="E145" s="6"/>
    </row>
    <row r="146" spans="1:5" x14ac:dyDescent="0.25">
      <c r="A146" s="4">
        <v>2700</v>
      </c>
      <c r="B146" s="5">
        <v>4.3250000000000002</v>
      </c>
      <c r="C146" s="5">
        <f t="shared" si="5"/>
        <v>4.375</v>
      </c>
      <c r="D146" s="5">
        <f t="shared" si="6"/>
        <v>11.112500000000001</v>
      </c>
      <c r="E146" s="6"/>
    </row>
    <row r="147" spans="1:5" x14ac:dyDescent="0.25">
      <c r="A147" s="4">
        <v>2730</v>
      </c>
      <c r="B147" s="5">
        <v>4.2</v>
      </c>
      <c r="C147" s="5">
        <f t="shared" si="5"/>
        <v>4.25</v>
      </c>
      <c r="D147" s="5">
        <f t="shared" si="6"/>
        <v>10.795</v>
      </c>
      <c r="E147" s="6"/>
    </row>
    <row r="148" spans="1:5" x14ac:dyDescent="0.25">
      <c r="A148" s="4">
        <v>2760</v>
      </c>
      <c r="B148" s="5">
        <v>4.0999999999999996</v>
      </c>
      <c r="C148" s="5">
        <f t="shared" si="5"/>
        <v>4.1499999999999995</v>
      </c>
      <c r="D148" s="5">
        <f t="shared" si="6"/>
        <v>10.540999999999999</v>
      </c>
      <c r="E148" s="6"/>
    </row>
    <row r="149" spans="1:5" x14ac:dyDescent="0.25">
      <c r="A149" s="4">
        <v>2820</v>
      </c>
      <c r="B149" s="5">
        <v>4.4249999999999998</v>
      </c>
      <c r="C149" s="5">
        <f t="shared" si="5"/>
        <v>4.4749999999999996</v>
      </c>
      <c r="D149" s="5">
        <f t="shared" si="6"/>
        <v>11.366499999999998</v>
      </c>
      <c r="E149" s="6"/>
    </row>
    <row r="150" spans="1:5" x14ac:dyDescent="0.25">
      <c r="A150" s="4">
        <v>2880</v>
      </c>
      <c r="B150" s="5">
        <v>4.55</v>
      </c>
      <c r="C150" s="5">
        <f t="shared" si="5"/>
        <v>4.5999999999999996</v>
      </c>
      <c r="D150" s="5">
        <f t="shared" si="6"/>
        <v>11.683999999999999</v>
      </c>
      <c r="E150" s="6"/>
    </row>
    <row r="151" spans="1:5" x14ac:dyDescent="0.25">
      <c r="A151" s="4">
        <v>2940</v>
      </c>
      <c r="B151" s="5">
        <v>4.75</v>
      </c>
      <c r="C151" s="5">
        <f t="shared" si="5"/>
        <v>4.8</v>
      </c>
      <c r="D151" s="5">
        <f t="shared" si="6"/>
        <v>12.192</v>
      </c>
      <c r="E151" s="6"/>
    </row>
    <row r="152" spans="1:5" x14ac:dyDescent="0.25">
      <c r="A152" s="4">
        <v>5280</v>
      </c>
      <c r="B152" s="5">
        <v>4.5999999999999996</v>
      </c>
      <c r="C152" s="5">
        <f t="shared" si="5"/>
        <v>4.6499999999999995</v>
      </c>
      <c r="D152" s="5">
        <f t="shared" si="6"/>
        <v>11.810999999999998</v>
      </c>
      <c r="E152" s="6"/>
    </row>
    <row r="153" spans="1:5" x14ac:dyDescent="0.25">
      <c r="A153" s="4">
        <v>5280</v>
      </c>
      <c r="B153" s="5">
        <v>-0.3</v>
      </c>
      <c r="C153" s="5">
        <f>B153-4.275</f>
        <v>-4.5750000000000002</v>
      </c>
      <c r="D153" s="5">
        <v>11.6205</v>
      </c>
      <c r="E153" s="6"/>
    </row>
    <row r="154" spans="1:5" x14ac:dyDescent="0.25">
      <c r="A154" s="4">
        <v>5295</v>
      </c>
      <c r="B154" s="5">
        <v>-0.05</v>
      </c>
      <c r="C154" s="5">
        <f t="shared" ref="C154:C217" si="7">B154-4.275</f>
        <v>-4.3250000000000002</v>
      </c>
      <c r="D154" s="5">
        <v>10.9855</v>
      </c>
      <c r="E154" s="6"/>
    </row>
    <row r="155" spans="1:5" x14ac:dyDescent="0.25">
      <c r="A155" s="4">
        <v>5310</v>
      </c>
      <c r="B155" s="5">
        <v>0.45</v>
      </c>
      <c r="C155" s="5">
        <f t="shared" si="7"/>
        <v>-3.8250000000000002</v>
      </c>
      <c r="D155" s="5">
        <v>9.7155000000000005</v>
      </c>
      <c r="E155" s="6"/>
    </row>
    <row r="156" spans="1:5" x14ac:dyDescent="0.25">
      <c r="A156" s="4">
        <v>5325</v>
      </c>
      <c r="B156" s="5">
        <v>1.1499999999999999</v>
      </c>
      <c r="C156" s="5">
        <f t="shared" si="7"/>
        <v>-3.1250000000000004</v>
      </c>
      <c r="D156" s="5">
        <v>7.9375000000000009</v>
      </c>
      <c r="E156" s="6"/>
    </row>
    <row r="157" spans="1:5" x14ac:dyDescent="0.25">
      <c r="A157" s="4">
        <v>5340</v>
      </c>
      <c r="B157" s="5">
        <v>1.95</v>
      </c>
      <c r="C157" s="5">
        <f t="shared" si="7"/>
        <v>-2.3250000000000002</v>
      </c>
      <c r="D157" s="5">
        <v>5.9055000000000009</v>
      </c>
      <c r="E157" s="6"/>
    </row>
    <row r="158" spans="1:5" x14ac:dyDescent="0.25">
      <c r="A158" s="4">
        <v>5355</v>
      </c>
      <c r="B158" s="5">
        <v>2.95</v>
      </c>
      <c r="C158" s="5">
        <f t="shared" si="7"/>
        <v>-1.3250000000000002</v>
      </c>
      <c r="D158" s="5">
        <v>3.3655000000000004</v>
      </c>
      <c r="E158" s="6"/>
    </row>
    <row r="159" spans="1:5" x14ac:dyDescent="0.25">
      <c r="A159" s="4">
        <v>5370</v>
      </c>
      <c r="B159" s="5">
        <v>3.95</v>
      </c>
      <c r="C159" s="5">
        <f t="shared" si="7"/>
        <v>-0.32500000000000018</v>
      </c>
      <c r="D159" s="5">
        <v>0.82550000000000046</v>
      </c>
      <c r="E159" s="6"/>
    </row>
    <row r="160" spans="1:5" x14ac:dyDescent="0.25">
      <c r="A160" s="4">
        <v>5385</v>
      </c>
      <c r="B160" s="5">
        <v>4.9749999999999996</v>
      </c>
      <c r="C160" s="5">
        <f t="shared" si="7"/>
        <v>0.69999999999999929</v>
      </c>
      <c r="D160" s="5">
        <v>-1.7779999999999982</v>
      </c>
      <c r="E160" s="6"/>
    </row>
    <row r="161" spans="1:5" x14ac:dyDescent="0.25">
      <c r="A161" s="4">
        <v>5400</v>
      </c>
      <c r="B161" s="5">
        <v>5.85</v>
      </c>
      <c r="C161" s="5">
        <f t="shared" si="7"/>
        <v>1.5749999999999993</v>
      </c>
      <c r="D161" s="5">
        <v>-4.0004999999999979</v>
      </c>
      <c r="E161" s="6"/>
    </row>
    <row r="162" spans="1:5" x14ac:dyDescent="0.25">
      <c r="A162" s="4">
        <v>5415</v>
      </c>
      <c r="B162" s="5">
        <v>6.5</v>
      </c>
      <c r="C162" s="5">
        <f t="shared" si="7"/>
        <v>2.2249999999999996</v>
      </c>
      <c r="D162" s="5">
        <v>-5.6514999999999995</v>
      </c>
      <c r="E162" s="6"/>
    </row>
    <row r="163" spans="1:5" x14ac:dyDescent="0.25">
      <c r="A163" s="4">
        <v>5430</v>
      </c>
      <c r="B163" s="5">
        <v>7.375</v>
      </c>
      <c r="C163" s="5">
        <f t="shared" si="7"/>
        <v>3.0999999999999996</v>
      </c>
      <c r="D163" s="5">
        <v>-7.8739999999999988</v>
      </c>
      <c r="E163" s="6"/>
    </row>
    <row r="164" spans="1:5" x14ac:dyDescent="0.25">
      <c r="A164" s="4">
        <v>5445</v>
      </c>
      <c r="B164" s="5">
        <v>7.75</v>
      </c>
      <c r="C164" s="5">
        <f t="shared" si="7"/>
        <v>3.4749999999999996</v>
      </c>
      <c r="D164" s="5">
        <v>-8.8264999999999993</v>
      </c>
      <c r="E164" s="6"/>
    </row>
    <row r="165" spans="1:5" x14ac:dyDescent="0.25">
      <c r="A165" s="4">
        <v>5460</v>
      </c>
      <c r="B165" s="5">
        <v>8.0500000000000007</v>
      </c>
      <c r="C165" s="5">
        <f t="shared" si="7"/>
        <v>3.7750000000000004</v>
      </c>
      <c r="D165" s="5">
        <v>-9.5885000000000016</v>
      </c>
      <c r="E165" s="6"/>
    </row>
    <row r="166" spans="1:5" x14ac:dyDescent="0.25">
      <c r="A166" s="4">
        <v>5475</v>
      </c>
      <c r="B166" s="5">
        <v>8.15</v>
      </c>
      <c r="C166" s="5">
        <f t="shared" si="7"/>
        <v>3.875</v>
      </c>
      <c r="D166" s="5">
        <v>-9.8424999999999994</v>
      </c>
      <c r="E166" s="6"/>
    </row>
    <row r="167" spans="1:5" x14ac:dyDescent="0.25">
      <c r="A167" s="4">
        <v>5490</v>
      </c>
      <c r="B167" s="5">
        <v>7.875</v>
      </c>
      <c r="C167" s="5">
        <f t="shared" si="7"/>
        <v>3.5999999999999996</v>
      </c>
      <c r="D167" s="5">
        <v>-9.1439999999999984</v>
      </c>
      <c r="E167" s="6"/>
    </row>
    <row r="168" spans="1:5" x14ac:dyDescent="0.25">
      <c r="A168" s="4">
        <v>5505</v>
      </c>
      <c r="B168" s="5">
        <v>7.4249999999999998</v>
      </c>
      <c r="C168" s="5">
        <f t="shared" si="7"/>
        <v>3.1499999999999995</v>
      </c>
      <c r="D168" s="5">
        <v>-8.0009999999999994</v>
      </c>
      <c r="E168" s="6"/>
    </row>
    <row r="169" spans="1:5" x14ac:dyDescent="0.25">
      <c r="A169" s="4">
        <v>5520</v>
      </c>
      <c r="B169" s="5">
        <v>6.875</v>
      </c>
      <c r="C169" s="5">
        <f t="shared" si="7"/>
        <v>2.5999999999999996</v>
      </c>
      <c r="D169" s="5">
        <v>-6.6039999999999992</v>
      </c>
      <c r="E169" s="6"/>
    </row>
    <row r="170" spans="1:5" x14ac:dyDescent="0.25">
      <c r="A170" s="4">
        <v>5535</v>
      </c>
      <c r="B170" s="5">
        <v>6.1749999999999998</v>
      </c>
      <c r="C170" s="5">
        <f t="shared" si="7"/>
        <v>1.8999999999999995</v>
      </c>
      <c r="D170" s="5">
        <v>-4.8259999999999987</v>
      </c>
      <c r="E170" s="6"/>
    </row>
    <row r="171" spans="1:5" x14ac:dyDescent="0.25">
      <c r="A171" s="4">
        <v>5550</v>
      </c>
      <c r="B171" s="5">
        <v>5.35</v>
      </c>
      <c r="C171" s="5">
        <f t="shared" si="7"/>
        <v>1.0749999999999993</v>
      </c>
      <c r="D171" s="5">
        <v>-2.7304999999999984</v>
      </c>
      <c r="E171" s="6"/>
    </row>
    <row r="172" spans="1:5" x14ac:dyDescent="0.25">
      <c r="A172" s="4">
        <v>5565</v>
      </c>
      <c r="B172" s="5">
        <v>4.45</v>
      </c>
      <c r="C172" s="5">
        <f t="shared" si="7"/>
        <v>0.17499999999999982</v>
      </c>
      <c r="D172" s="5">
        <v>-0.44449999999999956</v>
      </c>
      <c r="E172" s="6"/>
    </row>
    <row r="173" spans="1:5" x14ac:dyDescent="0.25">
      <c r="A173" s="4">
        <v>5580</v>
      </c>
      <c r="B173" s="5">
        <v>3.6749999999999998</v>
      </c>
      <c r="C173" s="5">
        <f t="shared" si="7"/>
        <v>-0.60000000000000053</v>
      </c>
      <c r="D173" s="5">
        <v>1.5240000000000014</v>
      </c>
      <c r="E173" s="6"/>
    </row>
    <row r="174" spans="1:5" x14ac:dyDescent="0.25">
      <c r="A174" s="4">
        <v>5595</v>
      </c>
      <c r="B174" s="5">
        <v>2.875</v>
      </c>
      <c r="C174" s="5">
        <f t="shared" si="7"/>
        <v>-1.4000000000000004</v>
      </c>
      <c r="D174" s="5">
        <v>3.5560000000000009</v>
      </c>
      <c r="E174" s="6"/>
    </row>
    <row r="175" spans="1:5" x14ac:dyDescent="0.25">
      <c r="A175" s="4">
        <v>5610</v>
      </c>
      <c r="B175" s="5">
        <v>2.1</v>
      </c>
      <c r="C175" s="5">
        <f t="shared" si="7"/>
        <v>-2.1750000000000003</v>
      </c>
      <c r="D175" s="5">
        <v>5.5245000000000006</v>
      </c>
      <c r="E175" s="6"/>
    </row>
    <row r="176" spans="1:5" x14ac:dyDescent="0.25">
      <c r="A176" s="4">
        <v>5625</v>
      </c>
      <c r="B176" s="5">
        <v>1.65</v>
      </c>
      <c r="C176" s="5">
        <f t="shared" si="7"/>
        <v>-2.6250000000000004</v>
      </c>
      <c r="D176" s="5">
        <v>6.6675000000000013</v>
      </c>
      <c r="E176" s="6"/>
    </row>
    <row r="177" spans="1:5" x14ac:dyDescent="0.25">
      <c r="A177" s="4">
        <v>5640</v>
      </c>
      <c r="B177" s="5">
        <v>1.25</v>
      </c>
      <c r="C177" s="5">
        <f t="shared" si="7"/>
        <v>-3.0250000000000004</v>
      </c>
      <c r="D177" s="5">
        <v>7.6835000000000013</v>
      </c>
      <c r="E177" s="6"/>
    </row>
    <row r="178" spans="1:5" x14ac:dyDescent="0.25">
      <c r="A178" s="4">
        <v>5655</v>
      </c>
      <c r="B178" s="5">
        <v>1</v>
      </c>
      <c r="C178" s="5">
        <f t="shared" si="7"/>
        <v>-3.2750000000000004</v>
      </c>
      <c r="D178" s="5">
        <v>8.3185000000000002</v>
      </c>
      <c r="E178" s="6"/>
    </row>
    <row r="179" spans="1:5" x14ac:dyDescent="0.25">
      <c r="A179" s="4">
        <v>5670</v>
      </c>
      <c r="B179" s="5">
        <v>1</v>
      </c>
      <c r="C179" s="5">
        <f t="shared" si="7"/>
        <v>-3.2750000000000004</v>
      </c>
      <c r="D179" s="5">
        <v>8.3185000000000002</v>
      </c>
      <c r="E179" s="6"/>
    </row>
    <row r="180" spans="1:5" x14ac:dyDescent="0.25">
      <c r="A180" s="4">
        <v>5685</v>
      </c>
      <c r="B180" s="5">
        <v>1.1499999999999999</v>
      </c>
      <c r="C180" s="5">
        <f t="shared" si="7"/>
        <v>-3.1250000000000004</v>
      </c>
      <c r="D180" s="5">
        <v>7.9375000000000009</v>
      </c>
      <c r="E180" s="6"/>
    </row>
    <row r="181" spans="1:5" x14ac:dyDescent="0.25">
      <c r="A181" s="4">
        <v>5700</v>
      </c>
      <c r="B181" s="5">
        <v>1.425</v>
      </c>
      <c r="C181" s="5">
        <f t="shared" si="7"/>
        <v>-2.8500000000000005</v>
      </c>
      <c r="D181" s="5">
        <v>7.2390000000000017</v>
      </c>
      <c r="E181" s="6"/>
    </row>
    <row r="182" spans="1:5" x14ac:dyDescent="0.25">
      <c r="A182" s="4">
        <v>5715</v>
      </c>
      <c r="B182" s="5">
        <v>1.85</v>
      </c>
      <c r="C182" s="5">
        <f t="shared" si="7"/>
        <v>-2.4250000000000003</v>
      </c>
      <c r="D182" s="5">
        <v>6.1595000000000004</v>
      </c>
      <c r="E182" s="6"/>
    </row>
    <row r="183" spans="1:5" x14ac:dyDescent="0.25">
      <c r="A183" s="4">
        <v>5730</v>
      </c>
      <c r="B183" s="5">
        <v>2.4</v>
      </c>
      <c r="C183" s="5">
        <f t="shared" si="7"/>
        <v>-1.8750000000000004</v>
      </c>
      <c r="D183" s="5">
        <v>4.7625000000000011</v>
      </c>
      <c r="E183" s="6"/>
    </row>
    <row r="184" spans="1:5" x14ac:dyDescent="0.25">
      <c r="A184" s="4">
        <v>5745</v>
      </c>
      <c r="B184" s="5">
        <v>3.05</v>
      </c>
      <c r="C184" s="5">
        <f t="shared" si="7"/>
        <v>-1.2250000000000005</v>
      </c>
      <c r="D184" s="5">
        <v>3.1115000000000013</v>
      </c>
      <c r="E184" s="6"/>
    </row>
    <row r="185" spans="1:5" x14ac:dyDescent="0.25">
      <c r="A185" s="4">
        <v>5760</v>
      </c>
      <c r="B185" s="5">
        <v>3.8</v>
      </c>
      <c r="C185" s="5">
        <f t="shared" si="7"/>
        <v>-0.47500000000000053</v>
      </c>
      <c r="D185" s="5">
        <v>1.2065000000000015</v>
      </c>
      <c r="E185" s="6"/>
    </row>
    <row r="186" spans="1:5" x14ac:dyDescent="0.25">
      <c r="A186" s="4">
        <v>5775</v>
      </c>
      <c r="B186" s="5">
        <v>4.5</v>
      </c>
      <c r="C186" s="5">
        <f t="shared" si="7"/>
        <v>0.22499999999999964</v>
      </c>
      <c r="D186" s="5">
        <v>-0.57149999999999912</v>
      </c>
      <c r="E186" s="6"/>
    </row>
    <row r="187" spans="1:5" x14ac:dyDescent="0.25">
      <c r="A187" s="4">
        <v>5790</v>
      </c>
      <c r="B187" s="5">
        <v>5.15</v>
      </c>
      <c r="C187" s="5">
        <f t="shared" si="7"/>
        <v>0.875</v>
      </c>
      <c r="D187" s="5">
        <v>-2.2225000000000001</v>
      </c>
      <c r="E187" s="6"/>
    </row>
    <row r="188" spans="1:5" x14ac:dyDescent="0.25">
      <c r="A188" s="4">
        <v>5805</v>
      </c>
      <c r="B188" s="5">
        <v>5.7</v>
      </c>
      <c r="C188" s="5">
        <f t="shared" si="7"/>
        <v>1.4249999999999998</v>
      </c>
      <c r="D188" s="5">
        <v>-3.6194999999999995</v>
      </c>
      <c r="E188" s="6"/>
    </row>
    <row r="189" spans="1:5" x14ac:dyDescent="0.25">
      <c r="A189" s="4">
        <v>5820</v>
      </c>
      <c r="B189" s="5">
        <v>6.25</v>
      </c>
      <c r="C189" s="5">
        <f t="shared" si="7"/>
        <v>1.9749999999999996</v>
      </c>
      <c r="D189" s="5">
        <v>-5.0164999999999988</v>
      </c>
      <c r="E189" s="6"/>
    </row>
    <row r="190" spans="1:5" x14ac:dyDescent="0.25">
      <c r="A190" s="4">
        <v>5835</v>
      </c>
      <c r="B190" s="5">
        <v>6.65</v>
      </c>
      <c r="C190" s="5">
        <f t="shared" si="7"/>
        <v>2.375</v>
      </c>
      <c r="D190" s="5">
        <v>-6.0324999999999998</v>
      </c>
      <c r="E190" s="6"/>
    </row>
    <row r="191" spans="1:5" x14ac:dyDescent="0.25">
      <c r="A191" s="4">
        <v>5850</v>
      </c>
      <c r="B191" s="5">
        <v>6.875</v>
      </c>
      <c r="C191" s="5">
        <f t="shared" si="7"/>
        <v>2.5999999999999996</v>
      </c>
      <c r="D191" s="5">
        <v>-6.6039999999999992</v>
      </c>
      <c r="E191" s="6"/>
    </row>
    <row r="192" spans="1:5" x14ac:dyDescent="0.25">
      <c r="A192" s="4">
        <v>5865</v>
      </c>
      <c r="B192" s="5">
        <v>6.95</v>
      </c>
      <c r="C192" s="5">
        <f t="shared" si="7"/>
        <v>2.6749999999999998</v>
      </c>
      <c r="D192" s="5">
        <v>-6.7944999999999993</v>
      </c>
      <c r="E192" s="6"/>
    </row>
    <row r="193" spans="1:5" x14ac:dyDescent="0.25">
      <c r="A193" s="4">
        <v>5880</v>
      </c>
      <c r="B193" s="5">
        <v>6.85</v>
      </c>
      <c r="C193" s="5">
        <f t="shared" si="7"/>
        <v>2.5749999999999993</v>
      </c>
      <c r="D193" s="5">
        <v>-6.540499999999998</v>
      </c>
      <c r="E193" s="6"/>
    </row>
    <row r="194" spans="1:5" x14ac:dyDescent="0.25">
      <c r="A194" s="4">
        <v>5895</v>
      </c>
      <c r="B194" s="5">
        <v>6.6</v>
      </c>
      <c r="C194" s="5">
        <f t="shared" si="7"/>
        <v>2.3249999999999993</v>
      </c>
      <c r="D194" s="5">
        <v>-5.9054999999999982</v>
      </c>
      <c r="E194" s="6"/>
    </row>
    <row r="195" spans="1:5" x14ac:dyDescent="0.25">
      <c r="A195" s="4">
        <v>5910</v>
      </c>
      <c r="B195" s="5">
        <v>6.3</v>
      </c>
      <c r="C195" s="5">
        <f t="shared" si="7"/>
        <v>2.0249999999999995</v>
      </c>
      <c r="D195" s="5">
        <v>-5.1434999999999986</v>
      </c>
      <c r="E195" s="6"/>
    </row>
    <row r="196" spans="1:5" x14ac:dyDescent="0.25">
      <c r="A196" s="4">
        <v>5925</v>
      </c>
      <c r="B196" s="5">
        <v>5.8</v>
      </c>
      <c r="C196" s="5">
        <f t="shared" si="7"/>
        <v>1.5249999999999995</v>
      </c>
      <c r="D196" s="5">
        <v>-3.8734999999999986</v>
      </c>
      <c r="E196" s="6"/>
    </row>
    <row r="197" spans="1:5" x14ac:dyDescent="0.25">
      <c r="A197" s="4">
        <v>5940</v>
      </c>
      <c r="B197" s="5">
        <v>5.35</v>
      </c>
      <c r="C197" s="5">
        <f t="shared" si="7"/>
        <v>1.0749999999999993</v>
      </c>
      <c r="D197" s="5">
        <v>-2.7304999999999984</v>
      </c>
      <c r="E197" s="6"/>
    </row>
    <row r="198" spans="1:5" x14ac:dyDescent="0.25">
      <c r="A198" s="4">
        <v>5955</v>
      </c>
      <c r="B198" s="5">
        <v>4.7</v>
      </c>
      <c r="C198" s="5">
        <f t="shared" si="7"/>
        <v>0.42499999999999982</v>
      </c>
      <c r="D198" s="5">
        <v>-1.0794999999999995</v>
      </c>
      <c r="E198" s="6"/>
    </row>
    <row r="199" spans="1:5" x14ac:dyDescent="0.25">
      <c r="A199" s="4">
        <v>5970</v>
      </c>
      <c r="B199" s="5">
        <v>4.1500000000000004</v>
      </c>
      <c r="C199" s="5">
        <f t="shared" si="7"/>
        <v>-0.125</v>
      </c>
      <c r="D199" s="5">
        <v>0.3175</v>
      </c>
      <c r="E199" s="6"/>
    </row>
    <row r="200" spans="1:5" x14ac:dyDescent="0.25">
      <c r="A200" s="4">
        <v>5985</v>
      </c>
      <c r="B200" s="5">
        <v>3.55</v>
      </c>
      <c r="C200" s="5">
        <f t="shared" si="7"/>
        <v>-0.72500000000000053</v>
      </c>
      <c r="D200" s="5">
        <v>1.8415000000000015</v>
      </c>
      <c r="E200" s="6"/>
    </row>
    <row r="201" spans="1:5" x14ac:dyDescent="0.25">
      <c r="A201" s="4">
        <v>6000</v>
      </c>
      <c r="B201" s="5">
        <v>3.05</v>
      </c>
      <c r="C201" s="5">
        <f t="shared" si="7"/>
        <v>-1.2250000000000005</v>
      </c>
      <c r="D201" s="5">
        <v>3.1115000000000013</v>
      </c>
      <c r="E201" s="6"/>
    </row>
    <row r="202" spans="1:5" x14ac:dyDescent="0.25">
      <c r="A202" s="4">
        <v>6015</v>
      </c>
      <c r="B202" s="5">
        <v>2.6</v>
      </c>
      <c r="C202" s="5">
        <f t="shared" si="7"/>
        <v>-1.6750000000000003</v>
      </c>
      <c r="D202" s="5">
        <v>4.2545000000000011</v>
      </c>
      <c r="E202" s="6"/>
    </row>
    <row r="203" spans="1:5" x14ac:dyDescent="0.25">
      <c r="A203" s="4">
        <v>6030</v>
      </c>
      <c r="B203" s="5">
        <v>2.2999999999999998</v>
      </c>
      <c r="C203" s="5">
        <f t="shared" si="7"/>
        <v>-1.9750000000000005</v>
      </c>
      <c r="D203" s="5">
        <v>5.0165000000000015</v>
      </c>
      <c r="E203" s="6"/>
    </row>
    <row r="204" spans="1:5" x14ac:dyDescent="0.25">
      <c r="A204" s="4">
        <v>6045</v>
      </c>
      <c r="B204" s="5">
        <v>2.0499999999999998</v>
      </c>
      <c r="C204" s="5">
        <f t="shared" si="7"/>
        <v>-2.2250000000000005</v>
      </c>
      <c r="D204" s="5">
        <v>5.6515000000000013</v>
      </c>
      <c r="E204" s="6"/>
    </row>
    <row r="205" spans="1:5" x14ac:dyDescent="0.25">
      <c r="A205" s="4">
        <v>6060</v>
      </c>
      <c r="B205" s="5">
        <v>1.95</v>
      </c>
      <c r="C205" s="5">
        <f t="shared" si="7"/>
        <v>-2.3250000000000002</v>
      </c>
      <c r="D205" s="5">
        <v>5.9055000000000009</v>
      </c>
      <c r="E205" s="6"/>
    </row>
    <row r="206" spans="1:5" x14ac:dyDescent="0.25">
      <c r="A206" s="4">
        <v>6075</v>
      </c>
      <c r="B206" s="5">
        <v>2</v>
      </c>
      <c r="C206" s="5">
        <f t="shared" si="7"/>
        <v>-2.2750000000000004</v>
      </c>
      <c r="D206" s="5">
        <v>5.7785000000000011</v>
      </c>
      <c r="E206" s="6"/>
    </row>
    <row r="207" spans="1:5" x14ac:dyDescent="0.25">
      <c r="A207" s="4">
        <v>6090</v>
      </c>
      <c r="B207" s="5">
        <v>2.2000000000000002</v>
      </c>
      <c r="C207" s="5">
        <f t="shared" si="7"/>
        <v>-2.0750000000000002</v>
      </c>
      <c r="D207" s="5">
        <v>5.2705000000000002</v>
      </c>
      <c r="E207" s="6"/>
    </row>
    <row r="208" spans="1:5" x14ac:dyDescent="0.25">
      <c r="A208" s="4">
        <v>6105</v>
      </c>
      <c r="B208" s="5">
        <v>2.4750000000000001</v>
      </c>
      <c r="C208" s="5">
        <f t="shared" si="7"/>
        <v>-1.8000000000000003</v>
      </c>
      <c r="D208" s="5">
        <v>4.572000000000001</v>
      </c>
      <c r="E208" s="6"/>
    </row>
    <row r="209" spans="1:5" x14ac:dyDescent="0.25">
      <c r="A209" s="4">
        <v>6120</v>
      </c>
      <c r="B209" s="5">
        <v>2.8</v>
      </c>
      <c r="C209" s="5">
        <f t="shared" si="7"/>
        <v>-1.4750000000000005</v>
      </c>
      <c r="D209" s="5">
        <v>3.7465000000000015</v>
      </c>
      <c r="E209" s="6"/>
    </row>
    <row r="210" spans="1:5" x14ac:dyDescent="0.25">
      <c r="A210" s="4">
        <v>6135</v>
      </c>
      <c r="B210" s="5">
        <v>3.3250000000000002</v>
      </c>
      <c r="C210" s="5">
        <f t="shared" si="7"/>
        <v>-0.95000000000000018</v>
      </c>
      <c r="D210" s="5">
        <v>2.4130000000000007</v>
      </c>
      <c r="E210" s="6"/>
    </row>
    <row r="211" spans="1:5" x14ac:dyDescent="0.25">
      <c r="A211" s="4">
        <v>6150</v>
      </c>
      <c r="B211" s="5">
        <v>3.7749999999999999</v>
      </c>
      <c r="C211" s="5">
        <f t="shared" si="7"/>
        <v>-0.50000000000000044</v>
      </c>
      <c r="D211" s="5">
        <v>1.2700000000000011</v>
      </c>
      <c r="E211" s="6"/>
    </row>
    <row r="212" spans="1:5" x14ac:dyDescent="0.25">
      <c r="A212" s="4">
        <v>6165</v>
      </c>
      <c r="B212" s="5">
        <v>4.2</v>
      </c>
      <c r="C212" s="5">
        <f t="shared" si="7"/>
        <v>-7.5000000000000178E-2</v>
      </c>
      <c r="D212" s="5">
        <v>0.19050000000000045</v>
      </c>
      <c r="E212" s="6"/>
    </row>
    <row r="213" spans="1:5" x14ac:dyDescent="0.25">
      <c r="A213" s="4">
        <v>6180</v>
      </c>
      <c r="B213" s="5">
        <v>4.7249999999999996</v>
      </c>
      <c r="C213" s="5">
        <f t="shared" si="7"/>
        <v>0.44999999999999929</v>
      </c>
      <c r="D213" s="5">
        <v>-1.1429999999999982</v>
      </c>
      <c r="E213" s="6"/>
    </row>
    <row r="214" spans="1:5" x14ac:dyDescent="0.25">
      <c r="A214" s="4">
        <v>6195</v>
      </c>
      <c r="B214" s="5">
        <v>5.15</v>
      </c>
      <c r="C214" s="5">
        <f t="shared" si="7"/>
        <v>0.875</v>
      </c>
      <c r="D214" s="5">
        <v>-2.2225000000000001</v>
      </c>
      <c r="E214" s="6"/>
    </row>
    <row r="215" spans="1:5" x14ac:dyDescent="0.25">
      <c r="A215" s="4">
        <v>6210</v>
      </c>
      <c r="B215" s="5">
        <v>5.5250000000000004</v>
      </c>
      <c r="C215" s="5">
        <f t="shared" si="7"/>
        <v>1.25</v>
      </c>
      <c r="D215" s="5">
        <v>-3.1749999999999998</v>
      </c>
      <c r="E215" s="6"/>
    </row>
    <row r="216" spans="1:5" x14ac:dyDescent="0.25">
      <c r="A216" s="4">
        <v>6225</v>
      </c>
      <c r="B216" s="5">
        <v>5.8250000000000002</v>
      </c>
      <c r="C216" s="5">
        <f t="shared" si="7"/>
        <v>1.5499999999999998</v>
      </c>
      <c r="D216" s="5">
        <v>-3.9369999999999994</v>
      </c>
      <c r="E216" s="6"/>
    </row>
    <row r="217" spans="1:5" x14ac:dyDescent="0.25">
      <c r="A217" s="4">
        <v>6240</v>
      </c>
      <c r="B217" s="5">
        <v>6.05</v>
      </c>
      <c r="C217" s="5">
        <f t="shared" si="7"/>
        <v>1.7749999999999995</v>
      </c>
      <c r="D217" s="5">
        <v>-4.5084999999999988</v>
      </c>
      <c r="E217" s="6"/>
    </row>
    <row r="218" spans="1:5" x14ac:dyDescent="0.25">
      <c r="A218" s="4">
        <v>6255</v>
      </c>
      <c r="B218" s="5">
        <v>6.15</v>
      </c>
      <c r="C218" s="5">
        <f t="shared" ref="C218:C280" si="8">B218-4.275</f>
        <v>1.875</v>
      </c>
      <c r="D218" s="5">
        <v>-4.7625000000000002</v>
      </c>
      <c r="E218" s="6"/>
    </row>
    <row r="219" spans="1:5" x14ac:dyDescent="0.25">
      <c r="A219" s="4">
        <v>6270</v>
      </c>
      <c r="B219" s="5">
        <v>6.1</v>
      </c>
      <c r="C219" s="5">
        <f t="shared" si="8"/>
        <v>1.8249999999999993</v>
      </c>
      <c r="D219" s="5">
        <v>-4.6354999999999986</v>
      </c>
      <c r="E219" s="6"/>
    </row>
    <row r="220" spans="1:5" x14ac:dyDescent="0.25">
      <c r="A220" s="4">
        <v>6285</v>
      </c>
      <c r="B220" s="5">
        <v>6</v>
      </c>
      <c r="C220" s="5">
        <f t="shared" si="8"/>
        <v>1.7249999999999996</v>
      </c>
      <c r="D220" s="5">
        <v>-4.3814999999999991</v>
      </c>
      <c r="E220" s="6"/>
    </row>
    <row r="221" spans="1:5" x14ac:dyDescent="0.25">
      <c r="A221" s="4">
        <v>6300</v>
      </c>
      <c r="B221" s="5">
        <v>5.75</v>
      </c>
      <c r="C221" s="5">
        <f t="shared" si="8"/>
        <v>1.4749999999999996</v>
      </c>
      <c r="D221" s="5">
        <v>-3.7464999999999993</v>
      </c>
      <c r="E221" s="6"/>
    </row>
    <row r="222" spans="1:5" x14ac:dyDescent="0.25">
      <c r="A222" s="4">
        <v>6315</v>
      </c>
      <c r="B222" s="5">
        <v>5.4749999999999996</v>
      </c>
      <c r="C222" s="5">
        <f t="shared" si="8"/>
        <v>1.1999999999999993</v>
      </c>
      <c r="D222" s="5">
        <v>-3.0479999999999983</v>
      </c>
      <c r="E222" s="6"/>
    </row>
    <row r="223" spans="1:5" x14ac:dyDescent="0.25">
      <c r="A223" s="4">
        <v>6330</v>
      </c>
      <c r="B223" s="5">
        <v>5.15</v>
      </c>
      <c r="C223" s="5">
        <f t="shared" si="8"/>
        <v>0.875</v>
      </c>
      <c r="D223" s="5">
        <v>-2.2225000000000001</v>
      </c>
      <c r="E223" s="6"/>
    </row>
    <row r="224" spans="1:5" x14ac:dyDescent="0.25">
      <c r="A224" s="4">
        <v>6345</v>
      </c>
      <c r="B224" s="5">
        <v>4.75</v>
      </c>
      <c r="C224" s="5">
        <f t="shared" si="8"/>
        <v>0.47499999999999964</v>
      </c>
      <c r="D224" s="5">
        <v>-1.206499999999999</v>
      </c>
      <c r="E224" s="6"/>
    </row>
    <row r="225" spans="1:5" x14ac:dyDescent="0.25">
      <c r="A225" s="4">
        <v>6360</v>
      </c>
      <c r="B225" s="5">
        <v>4.3499999999999996</v>
      </c>
      <c r="C225" s="5">
        <f t="shared" si="8"/>
        <v>7.4999999999999289E-2</v>
      </c>
      <c r="D225" s="5">
        <v>-0.1904999999999982</v>
      </c>
      <c r="E225" s="6"/>
    </row>
    <row r="226" spans="1:5" x14ac:dyDescent="0.25">
      <c r="A226" s="4">
        <v>6375</v>
      </c>
      <c r="B226" s="5">
        <v>3.9</v>
      </c>
      <c r="C226" s="5">
        <f t="shared" si="8"/>
        <v>-0.37500000000000044</v>
      </c>
      <c r="D226" s="5">
        <v>0.95250000000000112</v>
      </c>
      <c r="E226" s="6"/>
    </row>
    <row r="227" spans="1:5" x14ac:dyDescent="0.25">
      <c r="A227" s="4">
        <v>6390</v>
      </c>
      <c r="B227" s="5">
        <v>3.55</v>
      </c>
      <c r="C227" s="5">
        <f t="shared" si="8"/>
        <v>-0.72500000000000053</v>
      </c>
      <c r="D227" s="5">
        <v>1.8415000000000015</v>
      </c>
      <c r="E227" s="6"/>
    </row>
    <row r="228" spans="1:5" x14ac:dyDescent="0.25">
      <c r="A228" s="4">
        <v>6405</v>
      </c>
      <c r="B228" s="5">
        <v>3.2</v>
      </c>
      <c r="C228" s="5">
        <f t="shared" si="8"/>
        <v>-1.0750000000000002</v>
      </c>
      <c r="D228" s="5">
        <v>2.7305000000000006</v>
      </c>
      <c r="E228" s="6"/>
    </row>
    <row r="229" spans="1:5" x14ac:dyDescent="0.25">
      <c r="A229" s="4">
        <v>6420</v>
      </c>
      <c r="B229" s="5">
        <v>2.95</v>
      </c>
      <c r="C229" s="5">
        <f t="shared" si="8"/>
        <v>-1.3250000000000002</v>
      </c>
      <c r="D229" s="5">
        <v>3.3655000000000004</v>
      </c>
      <c r="E229" s="6"/>
    </row>
    <row r="230" spans="1:5" x14ac:dyDescent="0.25">
      <c r="A230" s="4">
        <v>6435</v>
      </c>
      <c r="B230" s="5">
        <v>2.75</v>
      </c>
      <c r="C230" s="5">
        <f t="shared" si="8"/>
        <v>-1.5250000000000004</v>
      </c>
      <c r="D230" s="5">
        <v>3.8735000000000008</v>
      </c>
      <c r="E230" s="6"/>
    </row>
    <row r="231" spans="1:5" x14ac:dyDescent="0.25">
      <c r="A231" s="4">
        <v>6450</v>
      </c>
      <c r="B231" s="5">
        <v>2.65</v>
      </c>
      <c r="C231" s="5">
        <f t="shared" si="8"/>
        <v>-1.6250000000000004</v>
      </c>
      <c r="D231" s="5">
        <v>4.1275000000000013</v>
      </c>
      <c r="E231" s="6"/>
    </row>
    <row r="232" spans="1:5" x14ac:dyDescent="0.25">
      <c r="A232" s="4">
        <v>6465</v>
      </c>
      <c r="B232" s="5">
        <v>2.7</v>
      </c>
      <c r="C232" s="5">
        <f t="shared" si="8"/>
        <v>-1.5750000000000002</v>
      </c>
      <c r="D232" s="5">
        <v>4.0005000000000006</v>
      </c>
      <c r="E232" s="6"/>
    </row>
    <row r="233" spans="1:5" x14ac:dyDescent="0.25">
      <c r="A233" s="4">
        <v>6480</v>
      </c>
      <c r="B233" s="5">
        <v>2.7250000000000001</v>
      </c>
      <c r="C233" s="5">
        <f t="shared" si="8"/>
        <v>-1.5500000000000003</v>
      </c>
      <c r="D233" s="5">
        <v>3.9370000000000007</v>
      </c>
      <c r="E233" s="6"/>
    </row>
    <row r="234" spans="1:5" x14ac:dyDescent="0.25">
      <c r="A234" s="4">
        <v>6510</v>
      </c>
      <c r="B234" s="5">
        <v>3.1749999999999998</v>
      </c>
      <c r="C234" s="5">
        <f t="shared" si="8"/>
        <v>-1.1000000000000005</v>
      </c>
      <c r="D234" s="5">
        <v>2.7940000000000014</v>
      </c>
      <c r="E234" s="6"/>
    </row>
    <row r="235" spans="1:5" x14ac:dyDescent="0.25">
      <c r="A235" s="4">
        <v>6540</v>
      </c>
      <c r="B235" s="5">
        <v>3.7749999999999999</v>
      </c>
      <c r="C235" s="5">
        <f t="shared" si="8"/>
        <v>-0.50000000000000044</v>
      </c>
      <c r="D235" s="5">
        <v>1.2700000000000011</v>
      </c>
      <c r="E235" s="6"/>
    </row>
    <row r="236" spans="1:5" x14ac:dyDescent="0.25">
      <c r="A236" s="4">
        <v>6570</v>
      </c>
      <c r="B236" s="5">
        <v>4.45</v>
      </c>
      <c r="C236" s="5">
        <f t="shared" si="8"/>
        <v>0.17499999999999982</v>
      </c>
      <c r="D236" s="5">
        <v>-0.44449999999999956</v>
      </c>
      <c r="E236" s="6"/>
    </row>
    <row r="237" spans="1:5" x14ac:dyDescent="0.25">
      <c r="A237" s="4">
        <v>6600</v>
      </c>
      <c r="B237" s="5">
        <v>5.05</v>
      </c>
      <c r="C237" s="5">
        <f t="shared" si="8"/>
        <v>0.77499999999999947</v>
      </c>
      <c r="D237" s="5">
        <v>-1.9684999999999986</v>
      </c>
      <c r="E237" s="6"/>
    </row>
    <row r="238" spans="1:5" x14ac:dyDescent="0.25">
      <c r="A238" s="4">
        <v>6630</v>
      </c>
      <c r="B238" s="5">
        <v>5.4749999999999996</v>
      </c>
      <c r="C238" s="5">
        <f t="shared" si="8"/>
        <v>1.1999999999999993</v>
      </c>
      <c r="D238" s="5">
        <v>-3.0479999999999983</v>
      </c>
      <c r="E238" s="6"/>
    </row>
    <row r="239" spans="1:5" x14ac:dyDescent="0.25">
      <c r="A239" s="4">
        <v>6660</v>
      </c>
      <c r="B239" s="5">
        <v>5.5750000000000002</v>
      </c>
      <c r="C239" s="5">
        <f t="shared" si="8"/>
        <v>1.2999999999999998</v>
      </c>
      <c r="D239" s="5">
        <v>-3.3019999999999996</v>
      </c>
      <c r="E239" s="6"/>
    </row>
    <row r="240" spans="1:5" x14ac:dyDescent="0.25">
      <c r="A240" s="4">
        <v>6690</v>
      </c>
      <c r="B240" s="5">
        <v>5.4</v>
      </c>
      <c r="C240" s="5">
        <f t="shared" si="8"/>
        <v>1.125</v>
      </c>
      <c r="D240" s="5">
        <v>-2.8574999999999999</v>
      </c>
      <c r="E240" s="6"/>
    </row>
    <row r="241" spans="1:5" x14ac:dyDescent="0.25">
      <c r="A241" s="4">
        <v>6720</v>
      </c>
      <c r="B241" s="5">
        <v>4.95</v>
      </c>
      <c r="C241" s="5">
        <f t="shared" si="8"/>
        <v>0.67499999999999982</v>
      </c>
      <c r="D241" s="5">
        <v>-1.7144999999999995</v>
      </c>
      <c r="E241" s="6"/>
    </row>
    <row r="242" spans="1:5" x14ac:dyDescent="0.25">
      <c r="A242" s="4">
        <v>6750</v>
      </c>
      <c r="B242" s="5">
        <v>4.4249999999999998</v>
      </c>
      <c r="C242" s="5">
        <f t="shared" si="8"/>
        <v>0.14999999999999947</v>
      </c>
      <c r="D242" s="5">
        <v>-0.38099999999999867</v>
      </c>
      <c r="E242" s="6"/>
    </row>
    <row r="243" spans="1:5" x14ac:dyDescent="0.25">
      <c r="A243" s="4">
        <v>6780</v>
      </c>
      <c r="B243" s="5">
        <v>3.875</v>
      </c>
      <c r="C243" s="5">
        <f t="shared" si="8"/>
        <v>-0.40000000000000036</v>
      </c>
      <c r="D243" s="5">
        <v>1.0160000000000009</v>
      </c>
      <c r="E243" s="6"/>
    </row>
    <row r="244" spans="1:5" x14ac:dyDescent="0.25">
      <c r="A244" s="4">
        <v>6810</v>
      </c>
      <c r="B244" s="5">
        <v>3.4</v>
      </c>
      <c r="C244" s="5">
        <f t="shared" si="8"/>
        <v>-0.87500000000000044</v>
      </c>
      <c r="D244" s="5">
        <v>2.222500000000001</v>
      </c>
      <c r="E244" s="6"/>
    </row>
    <row r="245" spans="1:5" x14ac:dyDescent="0.25">
      <c r="A245" s="4">
        <v>6840</v>
      </c>
      <c r="B245" s="5">
        <v>3.125</v>
      </c>
      <c r="C245" s="5">
        <f t="shared" si="8"/>
        <v>-1.1500000000000004</v>
      </c>
      <c r="D245" s="5">
        <v>2.9210000000000012</v>
      </c>
      <c r="E245" s="6"/>
    </row>
    <row r="246" spans="1:5" x14ac:dyDescent="0.25">
      <c r="A246" s="4">
        <v>6870</v>
      </c>
      <c r="B246" s="5">
        <v>3.2</v>
      </c>
      <c r="C246" s="5">
        <f t="shared" si="8"/>
        <v>-1.0750000000000002</v>
      </c>
      <c r="D246" s="5">
        <v>2.7305000000000006</v>
      </c>
      <c r="E246" s="6"/>
    </row>
    <row r="247" spans="1:5" x14ac:dyDescent="0.25">
      <c r="A247" s="4">
        <v>6900</v>
      </c>
      <c r="B247" s="5">
        <v>3.45</v>
      </c>
      <c r="C247" s="5">
        <f t="shared" si="8"/>
        <v>-0.82500000000000018</v>
      </c>
      <c r="D247" s="5">
        <v>2.0955000000000004</v>
      </c>
      <c r="E247" s="6"/>
    </row>
    <row r="248" spans="1:5" x14ac:dyDescent="0.25">
      <c r="A248" s="4">
        <v>6930</v>
      </c>
      <c r="B248" s="5">
        <v>3.85</v>
      </c>
      <c r="C248" s="5">
        <f t="shared" si="8"/>
        <v>-0.42500000000000027</v>
      </c>
      <c r="D248" s="5">
        <v>1.0795000000000008</v>
      </c>
      <c r="E248" s="6"/>
    </row>
    <row r="249" spans="1:5" x14ac:dyDescent="0.25">
      <c r="A249" s="4">
        <v>6960</v>
      </c>
      <c r="B249" s="5">
        <v>4.3</v>
      </c>
      <c r="C249" s="5">
        <f t="shared" si="8"/>
        <v>2.4999999999999467E-2</v>
      </c>
      <c r="D249" s="5">
        <v>-6.3499999999998641E-2</v>
      </c>
      <c r="E249" s="6"/>
    </row>
    <row r="250" spans="1:5" x14ac:dyDescent="0.25">
      <c r="A250" s="4">
        <v>6990</v>
      </c>
      <c r="B250" s="5">
        <v>4.75</v>
      </c>
      <c r="C250" s="5">
        <f t="shared" si="8"/>
        <v>0.47499999999999964</v>
      </c>
      <c r="D250" s="5">
        <v>-1.206499999999999</v>
      </c>
      <c r="E250" s="6"/>
    </row>
    <row r="251" spans="1:5" x14ac:dyDescent="0.25">
      <c r="A251" s="4">
        <v>7020</v>
      </c>
      <c r="B251" s="5">
        <v>5.05</v>
      </c>
      <c r="C251" s="5">
        <f t="shared" si="8"/>
        <v>0.77499999999999947</v>
      </c>
      <c r="D251" s="5">
        <v>-1.9684999999999986</v>
      </c>
      <c r="E251" s="6"/>
    </row>
    <row r="252" spans="1:5" x14ac:dyDescent="0.25">
      <c r="A252" s="4">
        <v>7050</v>
      </c>
      <c r="B252" s="5">
        <v>5.2</v>
      </c>
      <c r="C252" s="5">
        <f t="shared" si="8"/>
        <v>0.92499999999999982</v>
      </c>
      <c r="D252" s="5">
        <v>-2.3494999999999995</v>
      </c>
      <c r="E252" s="6"/>
    </row>
    <row r="253" spans="1:5" x14ac:dyDescent="0.25">
      <c r="A253" s="4">
        <v>7080</v>
      </c>
      <c r="B253" s="5">
        <v>5.75</v>
      </c>
      <c r="C253" s="5">
        <f t="shared" si="8"/>
        <v>1.4749999999999996</v>
      </c>
      <c r="D253" s="5">
        <v>-3.7464999999999993</v>
      </c>
      <c r="E253" s="6"/>
    </row>
    <row r="254" spans="1:5" x14ac:dyDescent="0.25">
      <c r="A254" s="4">
        <v>7110</v>
      </c>
      <c r="B254" s="5">
        <v>4.8</v>
      </c>
      <c r="C254" s="5">
        <f t="shared" si="8"/>
        <v>0.52499999999999947</v>
      </c>
      <c r="D254" s="5">
        <v>-1.3334999999999986</v>
      </c>
      <c r="E254" s="6"/>
    </row>
    <row r="255" spans="1:5" x14ac:dyDescent="0.25">
      <c r="A255" s="4">
        <v>7140</v>
      </c>
      <c r="B255" s="5">
        <v>4.45</v>
      </c>
      <c r="C255" s="5">
        <f t="shared" si="8"/>
        <v>0.17499999999999982</v>
      </c>
      <c r="D255" s="5">
        <v>-0.44449999999999956</v>
      </c>
      <c r="E255" s="6"/>
    </row>
    <row r="256" spans="1:5" x14ac:dyDescent="0.25">
      <c r="A256" s="4">
        <v>7170</v>
      </c>
      <c r="B256" s="5">
        <v>4.05</v>
      </c>
      <c r="C256" s="5">
        <f t="shared" si="8"/>
        <v>-0.22500000000000053</v>
      </c>
      <c r="D256" s="5">
        <v>0.57150000000000134</v>
      </c>
      <c r="E256" s="6"/>
    </row>
    <row r="257" spans="1:5" x14ac:dyDescent="0.25">
      <c r="A257" s="4">
        <v>7200</v>
      </c>
      <c r="B257" s="5">
        <v>3.7</v>
      </c>
      <c r="C257" s="5">
        <f t="shared" si="8"/>
        <v>-0.57500000000000018</v>
      </c>
      <c r="D257" s="5">
        <v>1.4605000000000006</v>
      </c>
      <c r="E257" s="6"/>
    </row>
    <row r="258" spans="1:5" x14ac:dyDescent="0.25">
      <c r="A258" s="4">
        <v>7230</v>
      </c>
      <c r="B258" s="5">
        <v>3.5</v>
      </c>
      <c r="C258" s="5">
        <f t="shared" si="8"/>
        <v>-0.77500000000000036</v>
      </c>
      <c r="D258" s="5">
        <v>1.968500000000001</v>
      </c>
      <c r="E258" s="6"/>
    </row>
    <row r="259" spans="1:5" x14ac:dyDescent="0.25">
      <c r="A259" s="4">
        <v>7260</v>
      </c>
      <c r="B259" s="5">
        <v>3.5</v>
      </c>
      <c r="C259" s="5">
        <f t="shared" si="8"/>
        <v>-0.77500000000000036</v>
      </c>
      <c r="D259" s="5">
        <v>1.968500000000001</v>
      </c>
      <c r="E259" s="6"/>
    </row>
    <row r="260" spans="1:5" x14ac:dyDescent="0.25">
      <c r="A260" s="4">
        <v>7290</v>
      </c>
      <c r="B260" s="5">
        <v>3.6749999999999998</v>
      </c>
      <c r="C260" s="5">
        <f t="shared" si="8"/>
        <v>-0.60000000000000053</v>
      </c>
      <c r="D260" s="5">
        <v>1.5240000000000014</v>
      </c>
      <c r="E260" s="6"/>
    </row>
    <row r="261" spans="1:5" x14ac:dyDescent="0.25">
      <c r="A261" s="4">
        <v>7320</v>
      </c>
      <c r="B261" s="5">
        <v>3.9249999999999998</v>
      </c>
      <c r="C261" s="5">
        <f t="shared" si="8"/>
        <v>-0.35000000000000053</v>
      </c>
      <c r="D261" s="5">
        <v>0.88900000000000134</v>
      </c>
      <c r="E261" s="6"/>
    </row>
    <row r="262" spans="1:5" x14ac:dyDescent="0.25">
      <c r="A262" s="4">
        <v>7350</v>
      </c>
      <c r="B262" s="5">
        <v>4.25</v>
      </c>
      <c r="C262" s="5">
        <f t="shared" si="8"/>
        <v>-2.5000000000000355E-2</v>
      </c>
      <c r="D262" s="5">
        <v>6.3500000000000903E-2</v>
      </c>
      <c r="E262" s="6"/>
    </row>
    <row r="263" spans="1:5" x14ac:dyDescent="0.25">
      <c r="A263" s="4">
        <v>7380</v>
      </c>
      <c r="B263" s="5">
        <v>4.5250000000000004</v>
      </c>
      <c r="C263" s="5">
        <f t="shared" si="8"/>
        <v>0.25</v>
      </c>
      <c r="D263" s="5">
        <v>-0.63500000000000001</v>
      </c>
      <c r="E263" s="6"/>
    </row>
    <row r="264" spans="1:5" x14ac:dyDescent="0.25">
      <c r="A264" s="4">
        <v>7410</v>
      </c>
      <c r="B264" s="5">
        <v>4.7750000000000004</v>
      </c>
      <c r="C264" s="5">
        <f t="shared" si="8"/>
        <v>0.5</v>
      </c>
      <c r="D264" s="5">
        <v>-1.27</v>
      </c>
      <c r="E264" s="6"/>
    </row>
    <row r="265" spans="1:5" x14ac:dyDescent="0.25">
      <c r="A265" s="4">
        <v>7440</v>
      </c>
      <c r="B265" s="5">
        <v>4.9000000000000004</v>
      </c>
      <c r="C265" s="5">
        <f t="shared" si="8"/>
        <v>0.625</v>
      </c>
      <c r="D265" s="5">
        <v>-1.5874999999999999</v>
      </c>
      <c r="E265" s="6"/>
    </row>
    <row r="266" spans="1:5" x14ac:dyDescent="0.25">
      <c r="A266" s="4">
        <v>7470</v>
      </c>
      <c r="B266" s="5">
        <v>4.8</v>
      </c>
      <c r="C266" s="5">
        <f t="shared" si="8"/>
        <v>0.52499999999999947</v>
      </c>
      <c r="D266" s="5">
        <v>-1.3334999999999986</v>
      </c>
      <c r="E266" s="6"/>
    </row>
    <row r="267" spans="1:5" x14ac:dyDescent="0.25">
      <c r="A267" s="4">
        <v>7500</v>
      </c>
      <c r="B267" s="5">
        <v>4.6500000000000004</v>
      </c>
      <c r="C267" s="5">
        <f t="shared" si="8"/>
        <v>0.375</v>
      </c>
      <c r="D267" s="5">
        <v>-0.95250000000000001</v>
      </c>
      <c r="E267" s="6"/>
    </row>
    <row r="268" spans="1:5" x14ac:dyDescent="0.25">
      <c r="A268" s="4">
        <v>7530</v>
      </c>
      <c r="B268" s="5">
        <v>4.45</v>
      </c>
      <c r="C268" s="5">
        <f t="shared" si="8"/>
        <v>0.17499999999999982</v>
      </c>
      <c r="D268" s="5">
        <v>-0.44449999999999956</v>
      </c>
      <c r="E268" s="6"/>
    </row>
    <row r="269" spans="1:5" x14ac:dyDescent="0.25">
      <c r="A269" s="4">
        <v>7560</v>
      </c>
      <c r="B269" s="5">
        <v>4.1749999999999998</v>
      </c>
      <c r="C269" s="5">
        <f t="shared" si="8"/>
        <v>-0.10000000000000053</v>
      </c>
      <c r="D269" s="5">
        <v>0.25400000000000134</v>
      </c>
      <c r="E269" s="6"/>
    </row>
    <row r="270" spans="1:5" x14ac:dyDescent="0.25">
      <c r="A270" s="4">
        <v>7590</v>
      </c>
      <c r="B270" s="5">
        <v>3.9249999999999998</v>
      </c>
      <c r="C270" s="5">
        <f t="shared" si="8"/>
        <v>-0.35000000000000053</v>
      </c>
      <c r="D270" s="5">
        <v>0.88900000000000134</v>
      </c>
      <c r="E270" s="6"/>
    </row>
    <row r="271" spans="1:5" x14ac:dyDescent="0.25">
      <c r="A271" s="4">
        <v>7620</v>
      </c>
      <c r="B271" s="5">
        <v>3.75</v>
      </c>
      <c r="C271" s="5">
        <f t="shared" si="8"/>
        <v>-0.52500000000000036</v>
      </c>
      <c r="D271" s="5">
        <v>1.333500000000001</v>
      </c>
      <c r="E271" s="6"/>
    </row>
    <row r="272" spans="1:5" x14ac:dyDescent="0.25">
      <c r="A272" s="4">
        <v>7650</v>
      </c>
      <c r="B272" s="5">
        <v>3.75</v>
      </c>
      <c r="C272" s="5">
        <f t="shared" si="8"/>
        <v>-0.52500000000000036</v>
      </c>
      <c r="D272" s="5">
        <v>1.333500000000001</v>
      </c>
      <c r="E272" s="6"/>
    </row>
    <row r="273" spans="1:5" x14ac:dyDescent="0.25">
      <c r="A273" s="4">
        <v>7680</v>
      </c>
      <c r="B273" s="5">
        <v>3.8</v>
      </c>
      <c r="C273" s="5">
        <f t="shared" si="8"/>
        <v>-0.47500000000000053</v>
      </c>
      <c r="D273" s="5">
        <v>1.2065000000000015</v>
      </c>
      <c r="E273" s="6"/>
    </row>
    <row r="274" spans="1:5" x14ac:dyDescent="0.25">
      <c r="A274" s="4">
        <v>7740</v>
      </c>
      <c r="B274" s="5">
        <v>4.25</v>
      </c>
      <c r="C274" s="5">
        <f t="shared" si="8"/>
        <v>-2.5000000000000355E-2</v>
      </c>
      <c r="D274" s="5">
        <v>6.3500000000000903E-2</v>
      </c>
      <c r="E274" s="6"/>
    </row>
    <row r="275" spans="1:5" x14ac:dyDescent="0.25">
      <c r="A275" s="4">
        <v>7800</v>
      </c>
      <c r="B275" s="5">
        <v>4.6500000000000004</v>
      </c>
      <c r="C275" s="5">
        <f t="shared" si="8"/>
        <v>0.375</v>
      </c>
      <c r="D275" s="5">
        <v>-0.95250000000000001</v>
      </c>
      <c r="E275" s="6"/>
    </row>
    <row r="276" spans="1:5" x14ac:dyDescent="0.25">
      <c r="A276" s="4">
        <v>7860</v>
      </c>
      <c r="B276" s="5">
        <v>4.625</v>
      </c>
      <c r="C276" s="5">
        <f t="shared" si="8"/>
        <v>0.34999999999999964</v>
      </c>
      <c r="D276" s="5">
        <v>-0.88899999999999912</v>
      </c>
      <c r="E276" s="6"/>
    </row>
    <row r="277" spans="1:5" x14ac:dyDescent="0.25">
      <c r="A277" s="4">
        <v>7920</v>
      </c>
      <c r="B277" s="5">
        <v>4.4249999999999998</v>
      </c>
      <c r="C277" s="5">
        <f t="shared" si="8"/>
        <v>0.14999999999999947</v>
      </c>
      <c r="D277" s="5">
        <v>-0.38099999999999867</v>
      </c>
      <c r="E277" s="6"/>
    </row>
    <row r="278" spans="1:5" x14ac:dyDescent="0.25">
      <c r="A278" s="4">
        <v>7980</v>
      </c>
      <c r="B278" s="5">
        <v>4.0999999999999996</v>
      </c>
      <c r="C278" s="5">
        <f t="shared" si="8"/>
        <v>-0.17500000000000071</v>
      </c>
      <c r="D278" s="5">
        <v>0.44450000000000184</v>
      </c>
      <c r="E278" s="6"/>
    </row>
    <row r="279" spans="1:5" x14ac:dyDescent="0.25">
      <c r="A279" s="4">
        <v>8040</v>
      </c>
      <c r="B279" s="5">
        <v>3.9</v>
      </c>
      <c r="C279" s="5">
        <f t="shared" si="8"/>
        <v>-0.37500000000000044</v>
      </c>
      <c r="D279" s="5">
        <v>0.95250000000000112</v>
      </c>
      <c r="E279" s="6"/>
    </row>
    <row r="280" spans="1:5" ht="15.75" thickBot="1" x14ac:dyDescent="0.3">
      <c r="A280" s="7">
        <v>10560</v>
      </c>
      <c r="B280" s="8">
        <v>4.2750000000000004</v>
      </c>
      <c r="C280" s="8">
        <f t="shared" si="8"/>
        <v>0</v>
      </c>
      <c r="D280" s="8">
        <v>0</v>
      </c>
      <c r="E280" s="9"/>
    </row>
  </sheetData>
  <mergeCells count="3">
    <mergeCell ref="G1:H1"/>
    <mergeCell ref="G2:H2"/>
    <mergeCell ref="G3:H3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CW to CCW</vt:lpstr>
      <vt:lpstr>CCW to CW</vt:lpstr>
      <vt:lpstr>combined data</vt:lpstr>
    </vt:vector>
  </TitlesOfParts>
  <Company>University of Oklahoma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spm</cp:lastModifiedBy>
  <dcterms:created xsi:type="dcterms:W3CDTF">2013-02-05T18:05:13Z</dcterms:created>
  <dcterms:modified xsi:type="dcterms:W3CDTF">2013-08-23T17:19:15Z</dcterms:modified>
</cp:coreProperties>
</file>